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Abt_2\Ref22\Allgemein\05_Abitur\09_Pruefung_2024\03_Vorgaben\Korrekturformulare\[ Homepage ]\"/>
    </mc:Choice>
  </mc:AlternateContent>
  <workbookProtection workbookAlgorithmName="SHA-512" workbookHashValue="rq1l/KtES8UrYGJTxUKoqEjKaaHU2vQG5iRYQ/NeHwoEiCLGqzPdntVywMnGUPZ+Hr2lAPD7+S9oNOaU1ylNFg==" workbookSaltValue="lrJl3xrEs5BgBq44J6CvDA==" workbookSpinCount="100000" lockStructure="1"/>
  <bookViews>
    <workbookView xWindow="0" yWindow="1310" windowWidth="20730" windowHeight="10920" tabRatio="804"/>
  </bookViews>
  <sheets>
    <sheet name="Ergebnisblatt Abi 2024" sheetId="35" r:id="rId1"/>
    <sheet name="Ergebnisblatt Abi 2024_anon" sheetId="21" r:id="rId2"/>
    <sheet name="Fachkürzel" sheetId="34" state="hidden" r:id="rId3"/>
  </sheets>
  <definedNames>
    <definedName name="_xlnm.Print_Area" localSheetId="0">'Ergebnisblatt Abi 2024'!$B$1:$P$47</definedName>
    <definedName name="_xlnm.Print_Area" localSheetId="1">'Ergebnisblatt Abi 2024_anon'!$B$1:$P$47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1" l="1"/>
  <c r="D41" i="35" l="1"/>
  <c r="D5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11" i="21"/>
  <c r="N47" i="21"/>
  <c r="M47" i="21"/>
  <c r="L47" i="21"/>
  <c r="K47" i="21"/>
  <c r="J47" i="21"/>
  <c r="E47" i="21"/>
  <c r="D47" i="21"/>
  <c r="N46" i="21"/>
  <c r="M46" i="21"/>
  <c r="L46" i="21"/>
  <c r="K46" i="21"/>
  <c r="J46" i="21"/>
  <c r="E46" i="21"/>
  <c r="D46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11" i="21"/>
  <c r="P3" i="21"/>
  <c r="L5" i="21"/>
  <c r="L4" i="21"/>
  <c r="L3" i="21"/>
  <c r="D4" i="21"/>
  <c r="H5" i="21"/>
  <c r="N42" i="35" l="1"/>
  <c r="N42" i="21" s="1"/>
  <c r="K42" i="35"/>
  <c r="K42" i="21" s="1"/>
  <c r="I42" i="35"/>
  <c r="I42" i="21" s="1"/>
  <c r="G42" i="35"/>
  <c r="F42" i="35"/>
  <c r="F42" i="21" s="1"/>
  <c r="Q41" i="35"/>
  <c r="O41" i="35"/>
  <c r="N41" i="35"/>
  <c r="N41" i="21" s="1"/>
  <c r="K41" i="35"/>
  <c r="K41" i="21" s="1"/>
  <c r="I41" i="35"/>
  <c r="I41" i="21" s="1"/>
  <c r="G41" i="35"/>
  <c r="F41" i="35"/>
  <c r="F41" i="21" s="1"/>
  <c r="D41" i="21"/>
  <c r="Y40" i="35"/>
  <c r="P40" i="35"/>
  <c r="P40" i="21" s="1"/>
  <c r="Y39" i="35"/>
  <c r="P39" i="35"/>
  <c r="P39" i="21" s="1"/>
  <c r="Y38" i="35"/>
  <c r="P38" i="35"/>
  <c r="P38" i="21" s="1"/>
  <c r="Y37" i="35"/>
  <c r="P37" i="35"/>
  <c r="P37" i="21" s="1"/>
  <c r="Y36" i="35"/>
  <c r="P36" i="35"/>
  <c r="P36" i="21" s="1"/>
  <c r="Y35" i="35"/>
  <c r="P35" i="35"/>
  <c r="P35" i="21" s="1"/>
  <c r="Y34" i="35"/>
  <c r="P34" i="35"/>
  <c r="P34" i="21" s="1"/>
  <c r="Y33" i="35"/>
  <c r="P33" i="35"/>
  <c r="P33" i="21" s="1"/>
  <c r="Y32" i="35"/>
  <c r="P32" i="35"/>
  <c r="P32" i="21" s="1"/>
  <c r="Y31" i="35"/>
  <c r="P31" i="35"/>
  <c r="P31" i="21" s="1"/>
  <c r="Y30" i="35"/>
  <c r="P30" i="35"/>
  <c r="P30" i="21" s="1"/>
  <c r="Y29" i="35"/>
  <c r="P29" i="35"/>
  <c r="P29" i="21" s="1"/>
  <c r="Y28" i="35"/>
  <c r="P28" i="35"/>
  <c r="P28" i="21" s="1"/>
  <c r="Y27" i="35"/>
  <c r="P27" i="35"/>
  <c r="P27" i="21" s="1"/>
  <c r="Y26" i="35"/>
  <c r="P26" i="35"/>
  <c r="P26" i="21" s="1"/>
  <c r="Y25" i="35"/>
  <c r="P25" i="35"/>
  <c r="P25" i="21" s="1"/>
  <c r="Y24" i="35"/>
  <c r="P24" i="35"/>
  <c r="P24" i="21" s="1"/>
  <c r="Y23" i="35"/>
  <c r="P23" i="35"/>
  <c r="P23" i="21" s="1"/>
  <c r="Y22" i="35"/>
  <c r="P22" i="35"/>
  <c r="P22" i="21" s="1"/>
  <c r="Y21" i="35"/>
  <c r="P21" i="35"/>
  <c r="P21" i="21" s="1"/>
  <c r="Y20" i="35"/>
  <c r="P20" i="35"/>
  <c r="P20" i="21" s="1"/>
  <c r="Y19" i="35"/>
  <c r="P19" i="35"/>
  <c r="P19" i="21" s="1"/>
  <c r="Y18" i="35"/>
  <c r="P18" i="35"/>
  <c r="P18" i="21" s="1"/>
  <c r="Y17" i="35"/>
  <c r="P17" i="35"/>
  <c r="P17" i="21" s="1"/>
  <c r="Y16" i="35"/>
  <c r="P16" i="35"/>
  <c r="P16" i="21" s="1"/>
  <c r="Y15" i="35"/>
  <c r="P15" i="35"/>
  <c r="P15" i="21" s="1"/>
  <c r="Y14" i="35"/>
  <c r="P14" i="35"/>
  <c r="P14" i="21" s="1"/>
  <c r="Y13" i="35"/>
  <c r="P13" i="35"/>
  <c r="P13" i="21" s="1"/>
  <c r="Y12" i="35"/>
  <c r="P12" i="35"/>
  <c r="P12" i="21" s="1"/>
  <c r="Y11" i="35"/>
  <c r="P11" i="35"/>
  <c r="P11" i="21" s="1"/>
  <c r="R3" i="35"/>
  <c r="L1" i="35"/>
  <c r="L1" i="21" s="1"/>
  <c r="B1" i="35"/>
  <c r="B1" i="21" s="1"/>
  <c r="P41" i="35" l="1"/>
  <c r="P41" i="21" s="1"/>
  <c r="P42" i="35"/>
  <c r="P42" i="21" s="1"/>
  <c r="G42" i="21"/>
  <c r="Y40" i="21" l="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G41" i="21" l="1"/>
  <c r="Q41" i="21"/>
  <c r="O41" i="21"/>
</calcChain>
</file>

<file path=xl/sharedStrings.xml><?xml version="1.0" encoding="utf-8"?>
<sst xmlns="http://schemas.openxmlformats.org/spreadsheetml/2006/main" count="138" uniqueCount="101">
  <si>
    <t>Name, Vorname</t>
  </si>
  <si>
    <t>Lfd. Nr.</t>
  </si>
  <si>
    <t>Zweitkorrektur</t>
  </si>
  <si>
    <t>Fach</t>
  </si>
  <si>
    <t>Durchschnitt</t>
  </si>
  <si>
    <t>Chemie</t>
  </si>
  <si>
    <t>Chinesisch</t>
  </si>
  <si>
    <t>Englisch</t>
  </si>
  <si>
    <t>Ethik</t>
  </si>
  <si>
    <t>Französisch</t>
  </si>
  <si>
    <t>Gemeinschaftskunde</t>
  </si>
  <si>
    <t>Geographie</t>
  </si>
  <si>
    <t>GEO</t>
  </si>
  <si>
    <t>Griechisch</t>
  </si>
  <si>
    <t>Informatik</t>
  </si>
  <si>
    <t>INF</t>
  </si>
  <si>
    <t>Italienisch</t>
  </si>
  <si>
    <t>Latein</t>
  </si>
  <si>
    <t>Musik</t>
  </si>
  <si>
    <t>Physik</t>
  </si>
  <si>
    <t>Spanisch</t>
  </si>
  <si>
    <t>Schülerdaten</t>
  </si>
  <si>
    <t>Erstkorrektur</t>
  </si>
  <si>
    <t>Name, Vorname, Dienstbezeichnung</t>
  </si>
  <si>
    <t>Chiffre EK-Schule:</t>
  </si>
  <si>
    <t>Chiffre ZK-Schule:</t>
  </si>
  <si>
    <t>Datum, Unterschrift</t>
  </si>
  <si>
    <t xml:space="preserve">Schülerzahl: </t>
  </si>
  <si>
    <t>Schülerchiffre
(aufsteigend sortiert)</t>
  </si>
  <si>
    <t>Bei Kooperationen: beteiligte Schule(n)</t>
  </si>
  <si>
    <t>Chiffre EB-Schule:</t>
  </si>
  <si>
    <t>Bildende Kunst</t>
  </si>
  <si>
    <t>Geschichte</t>
  </si>
  <si>
    <t>soweit abgelegt
NP für:</t>
  </si>
  <si>
    <t>ModFS: Komm.-Prüfung /
BK, MU, SP:
Fachprakt. Prüfung</t>
  </si>
  <si>
    <t>BK</t>
  </si>
  <si>
    <t>CH</t>
  </si>
  <si>
    <t>GK</t>
  </si>
  <si>
    <t>GR</t>
  </si>
  <si>
    <t>PH</t>
  </si>
  <si>
    <r>
      <rPr>
        <sz val="14"/>
        <color theme="1"/>
        <rFont val="Arial"/>
        <family val="2"/>
      </rPr>
      <t xml:space="preserve">Codierung für RP: </t>
    </r>
    <r>
      <rPr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(Chiffre EK-Schule - Fachkürzel - Kursnummer)</t>
    </r>
  </si>
  <si>
    <t>CHI</t>
  </si>
  <si>
    <t>DE</t>
  </si>
  <si>
    <t>DEB</t>
  </si>
  <si>
    <t>EN</t>
  </si>
  <si>
    <t>ER</t>
  </si>
  <si>
    <t>ES</t>
  </si>
  <si>
    <t>ET</t>
  </si>
  <si>
    <t>FR</t>
  </si>
  <si>
    <t>GE</t>
  </si>
  <si>
    <t>IT</t>
  </si>
  <si>
    <t>JR</t>
  </si>
  <si>
    <t>KR</t>
  </si>
  <si>
    <t>LA</t>
  </si>
  <si>
    <t>MA</t>
  </si>
  <si>
    <t>MAB</t>
  </si>
  <si>
    <t>MU</t>
  </si>
  <si>
    <t>NWT</t>
  </si>
  <si>
    <t>Biologie (bilingual E)</t>
  </si>
  <si>
    <t>Evangelische Religionslehre</t>
  </si>
  <si>
    <t>Geschichte (bilingual E)</t>
  </si>
  <si>
    <t>Geschichte (bilingual F)</t>
  </si>
  <si>
    <t>Geschichte Basisfach (bilingual F)</t>
  </si>
  <si>
    <t>Geographie (bilingual E)</t>
  </si>
  <si>
    <t>Jüdische Religionslehre</t>
  </si>
  <si>
    <t>Katholische Religionslehre</t>
  </si>
  <si>
    <t>Naturwissenschaft und Technik</t>
  </si>
  <si>
    <t>Beurteilung in Notenpunkten</t>
  </si>
  <si>
    <t>Erstkorrektor(in)</t>
  </si>
  <si>
    <t>Endbeurteiler(in)</t>
  </si>
  <si>
    <t>Kurs-nummer:</t>
  </si>
  <si>
    <t>BIE</t>
  </si>
  <si>
    <t>GEE</t>
  </si>
  <si>
    <t>GEF</t>
  </si>
  <si>
    <t>GEBF</t>
  </si>
  <si>
    <t>GEOE</t>
  </si>
  <si>
    <t>Deutsch Leistungsfach</t>
  </si>
  <si>
    <t>Mathematik Leistungsfach</t>
  </si>
  <si>
    <t>Endbeurteilung</t>
  </si>
  <si>
    <t>PT</t>
  </si>
  <si>
    <t>RU</t>
  </si>
  <si>
    <t>SP</t>
  </si>
  <si>
    <t>WI</t>
  </si>
  <si>
    <t>Portugiesisch</t>
  </si>
  <si>
    <t>Russisch</t>
  </si>
  <si>
    <t>Sport</t>
  </si>
  <si>
    <t>Wirtschaft</t>
  </si>
  <si>
    <t>Biologie</t>
  </si>
  <si>
    <t>BI</t>
  </si>
  <si>
    <t>Durchschnitt der Kurshalbjahre 1 bis 3
(entfällt bei freien Waldorfschulen)</t>
  </si>
  <si>
    <t>Termin:</t>
  </si>
  <si>
    <r>
      <rPr>
        <b/>
        <sz val="13"/>
        <color theme="1"/>
        <rFont val="Arial"/>
        <family val="2"/>
      </rPr>
      <t>Gesamtnote</t>
    </r>
    <r>
      <rPr>
        <sz val="12"/>
        <color theme="1"/>
        <rFont val="Arial"/>
        <family val="2"/>
      </rPr>
      <t xml:space="preserve"> 
der schriftlichen Abiturprüfung für die Fächer BK, Musik, Sport und moderne FS</t>
    </r>
  </si>
  <si>
    <r>
      <t xml:space="preserve">Endbeurteilung schriftliche Abiturarbeit in </t>
    </r>
    <r>
      <rPr>
        <b/>
        <sz val="10"/>
        <color theme="1"/>
        <rFont val="Arial"/>
        <family val="2"/>
      </rPr>
      <t>Notenpunkten</t>
    </r>
  </si>
  <si>
    <t>Bedeutung: Aktivierung Spalte E</t>
  </si>
  <si>
    <t>Italienisch AbiStat</t>
  </si>
  <si>
    <t>IT AbiStat</t>
  </si>
  <si>
    <r>
      <t>Bitte Kennzeichnen:
„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“ bei Stichprobe
„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“ bei Neukorrektur</t>
    </r>
  </si>
  <si>
    <t>Deutsch Basisfach</t>
  </si>
  <si>
    <t>Mathematik Basisfach</t>
  </si>
  <si>
    <t>Kursführende Schule</t>
  </si>
  <si>
    <t>Punktesumme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</si>
</sst>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"/>
    <numFmt numFmtId="166" formatCode="0.0"/>
    <numFmt numFmtId="167" formatCode="000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18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DE3E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1F5F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 wrapText="1"/>
    </xf>
    <xf numFmtId="0" fontId="0" fillId="0" borderId="0" xfId="0" applyFill="1" applyBorder="1"/>
    <xf numFmtId="0" fontId="0" fillId="0" borderId="32" xfId="0" applyBorder="1" applyAlignment="1">
      <alignment horizontal="center" vertical="center" textRotation="180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0" fillId="0" borderId="0" xfId="0" applyNumberFormat="1"/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165" fontId="3" fillId="5" borderId="22" xfId="0" applyNumberFormat="1" applyFont="1" applyFill="1" applyBorder="1" applyAlignment="1" applyProtection="1">
      <alignment horizontal="center" vertical="center"/>
      <protection locked="0"/>
    </xf>
    <xf numFmtId="165" fontId="3" fillId="5" borderId="17" xfId="0" applyNumberFormat="1" applyFont="1" applyFill="1" applyBorder="1" applyAlignment="1" applyProtection="1">
      <alignment horizontal="center" vertical="center"/>
      <protection locked="0"/>
    </xf>
    <xf numFmtId="165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0" applyNumberFormat="1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165" fontId="3" fillId="5" borderId="43" xfId="0" applyNumberFormat="1" applyFont="1" applyFill="1" applyBorder="1" applyAlignment="1" applyProtection="1">
      <alignment horizontal="center" vertical="center"/>
      <protection locked="0"/>
    </xf>
    <xf numFmtId="165" fontId="3" fillId="5" borderId="41" xfId="0" applyNumberFormat="1" applyFont="1" applyFill="1" applyBorder="1" applyAlignment="1" applyProtection="1">
      <alignment horizontal="center" vertical="center"/>
      <protection locked="0"/>
    </xf>
    <xf numFmtId="165" fontId="3" fillId="5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166" fontId="3" fillId="3" borderId="12" xfId="0" applyNumberFormat="1" applyFont="1" applyFill="1" applyBorder="1" applyAlignment="1" applyProtection="1">
      <alignment horizontal="center" vertical="center"/>
      <protection locked="0"/>
    </xf>
    <xf numFmtId="166" fontId="3" fillId="3" borderId="2" xfId="0" applyNumberFormat="1" applyFont="1" applyFill="1" applyBorder="1" applyAlignment="1" applyProtection="1">
      <alignment horizontal="center" vertical="center"/>
      <protection locked="0"/>
    </xf>
    <xf numFmtId="166" fontId="3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165" fontId="3" fillId="0" borderId="43" xfId="0" applyNumberFormat="1" applyFont="1" applyFill="1" applyBorder="1" applyAlignment="1" applyProtection="1">
      <alignment horizontal="center" vertical="center"/>
    </xf>
    <xf numFmtId="165" fontId="3" fillId="0" borderId="41" xfId="0" applyNumberFormat="1" applyFont="1" applyFill="1" applyBorder="1" applyAlignment="1" applyProtection="1">
      <alignment horizontal="center" vertical="center"/>
    </xf>
    <xf numFmtId="165" fontId="3" fillId="0" borderId="42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>
      <alignment horizontal="center" vertical="center"/>
    </xf>
    <xf numFmtId="166" fontId="3" fillId="3" borderId="5" xfId="0" applyNumberFormat="1" applyFont="1" applyFill="1" applyBorder="1" applyAlignment="1" applyProtection="1">
      <alignment horizontal="center" vertical="center"/>
      <protection locked="0"/>
    </xf>
    <xf numFmtId="165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164" fontId="3" fillId="3" borderId="47" xfId="0" applyNumberFormat="1" applyFont="1" applyFill="1" applyBorder="1" applyAlignment="1" applyProtection="1">
      <alignment horizontal="center" vertical="center"/>
      <protection locked="0"/>
    </xf>
    <xf numFmtId="166" fontId="3" fillId="3" borderId="7" xfId="0" applyNumberFormat="1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65" fontId="3" fillId="0" borderId="34" xfId="0" applyNumberFormat="1" applyFont="1" applyFill="1" applyBorder="1" applyAlignment="1" applyProtection="1">
      <alignment horizontal="center" vertical="center"/>
      <protection locked="0"/>
    </xf>
    <xf numFmtId="165" fontId="3" fillId="0" borderId="53" xfId="0" applyNumberFormat="1" applyFont="1" applyFill="1" applyBorder="1" applyAlignment="1" applyProtection="1">
      <alignment horizontal="center" vertical="center"/>
      <protection locked="0"/>
    </xf>
    <xf numFmtId="165" fontId="3" fillId="3" borderId="43" xfId="0" applyNumberFormat="1" applyFont="1" applyFill="1" applyBorder="1" applyAlignment="1" applyProtection="1">
      <alignment horizontal="center" vertical="center"/>
      <protection locked="0"/>
    </xf>
    <xf numFmtId="165" fontId="3" fillId="3" borderId="41" xfId="0" applyNumberFormat="1" applyFont="1" applyFill="1" applyBorder="1" applyAlignment="1" applyProtection="1">
      <alignment horizontal="center" vertical="center"/>
      <protection locked="0"/>
    </xf>
    <xf numFmtId="165" fontId="3" fillId="3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</xf>
    <xf numFmtId="166" fontId="3" fillId="2" borderId="40" xfId="0" applyNumberFormat="1" applyFont="1" applyFill="1" applyBorder="1" applyAlignment="1" applyProtection="1">
      <alignment horizontal="center" vertical="center"/>
    </xf>
    <xf numFmtId="166" fontId="3" fillId="2" borderId="2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3" fillId="0" borderId="54" xfId="0" applyFont="1" applyFill="1" applyBorder="1" applyAlignment="1" applyProtection="1">
      <alignment horizontal="center" vertical="center"/>
    </xf>
    <xf numFmtId="0" fontId="0" fillId="0" borderId="55" xfId="0" applyBorder="1"/>
    <xf numFmtId="0" fontId="3" fillId="0" borderId="54" xfId="0" applyFont="1" applyBorder="1" applyAlignment="1" applyProtection="1">
      <alignment horizontal="center" vertical="center"/>
    </xf>
    <xf numFmtId="0" fontId="0" fillId="0" borderId="54" xfId="0" applyBorder="1" applyProtection="1"/>
    <xf numFmtId="0" fontId="3" fillId="0" borderId="54" xfId="0" applyFont="1" applyBorder="1" applyProtection="1"/>
    <xf numFmtId="166" fontId="3" fillId="2" borderId="56" xfId="0" applyNumberFormat="1" applyFont="1" applyFill="1" applyBorder="1" applyAlignment="1" applyProtection="1">
      <alignment horizontal="center" vertical="center"/>
    </xf>
    <xf numFmtId="166" fontId="3" fillId="2" borderId="34" xfId="0" applyNumberFormat="1" applyFont="1" applyFill="1" applyBorder="1" applyAlignment="1" applyProtection="1">
      <alignment horizontal="center" vertical="center"/>
    </xf>
    <xf numFmtId="166" fontId="3" fillId="2" borderId="39" xfId="0" applyNumberFormat="1" applyFont="1" applyFill="1" applyBorder="1" applyAlignment="1" applyProtection="1">
      <alignment horizontal="center" vertical="center"/>
    </xf>
    <xf numFmtId="166" fontId="3" fillId="4" borderId="39" xfId="0" applyNumberFormat="1" applyFont="1" applyFill="1" applyBorder="1" applyAlignment="1" applyProtection="1">
      <alignment horizontal="center" vertical="center"/>
    </xf>
    <xf numFmtId="166" fontId="3" fillId="2" borderId="43" xfId="0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center"/>
    </xf>
    <xf numFmtId="0" fontId="3" fillId="0" borderId="48" xfId="0" applyFont="1" applyBorder="1" applyAlignment="1" applyProtection="1">
      <alignment horizontal="left" vertical="center"/>
    </xf>
    <xf numFmtId="0" fontId="0" fillId="0" borderId="39" xfId="0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textRotation="180" wrapText="1"/>
    </xf>
    <xf numFmtId="0" fontId="0" fillId="0" borderId="0" xfId="0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textRotation="180" wrapText="1"/>
    </xf>
    <xf numFmtId="0" fontId="3" fillId="0" borderId="21" xfId="0" applyFont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166" fontId="3" fillId="3" borderId="12" xfId="0" applyNumberFormat="1" applyFont="1" applyFill="1" applyBorder="1" applyAlignment="1" applyProtection="1">
      <alignment horizontal="center" vertical="center"/>
    </xf>
    <xf numFmtId="165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5" fontId="3" fillId="3" borderId="43" xfId="0" applyNumberFormat="1" applyFont="1" applyFill="1" applyBorder="1" applyAlignment="1" applyProtection="1">
      <alignment horizontal="center" vertical="center"/>
    </xf>
    <xf numFmtId="165" fontId="3" fillId="5" borderId="43" xfId="0" applyNumberFormat="1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165" fontId="3" fillId="5" borderId="22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3" fillId="0" borderId="24" xfId="0" applyFont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6" fontId="3" fillId="3" borderId="2" xfId="0" applyNumberFormat="1" applyFont="1" applyFill="1" applyBorder="1" applyAlignment="1" applyProtection="1">
      <alignment horizontal="center" vertical="center"/>
    </xf>
    <xf numFmtId="165" fontId="3" fillId="0" borderId="53" xfId="0" applyNumberFormat="1" applyFont="1" applyFill="1" applyBorder="1" applyAlignment="1" applyProtection="1">
      <alignment horizontal="center" vertical="center"/>
    </xf>
    <xf numFmtId="165" fontId="3" fillId="3" borderId="41" xfId="0" applyNumberFormat="1" applyFont="1" applyFill="1" applyBorder="1" applyAlignment="1" applyProtection="1">
      <alignment horizontal="center" vertical="center"/>
    </xf>
    <xf numFmtId="165" fontId="3" fillId="5" borderId="41" xfId="0" applyNumberFormat="1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165" fontId="3" fillId="5" borderId="17" xfId="0" applyNumberFormat="1" applyFont="1" applyFill="1" applyBorder="1" applyAlignment="1" applyProtection="1">
      <alignment horizontal="center" vertical="center"/>
    </xf>
    <xf numFmtId="165" fontId="3" fillId="0" borderId="30" xfId="0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166" fontId="3" fillId="3" borderId="9" xfId="0" applyNumberFormat="1" applyFont="1" applyFill="1" applyBorder="1" applyAlignment="1" applyProtection="1">
      <alignment horizontal="center" vertical="center"/>
    </xf>
    <xf numFmtId="165" fontId="3" fillId="0" borderId="19" xfId="0" applyNumberFormat="1" applyFont="1" applyFill="1" applyBorder="1" applyAlignment="1" applyProtection="1">
      <alignment horizontal="center" vertical="center"/>
    </xf>
    <xf numFmtId="165" fontId="3" fillId="3" borderId="42" xfId="0" applyNumberFormat="1" applyFont="1" applyFill="1" applyBorder="1" applyAlignment="1" applyProtection="1">
      <alignment horizontal="center" vertical="center"/>
    </xf>
    <xf numFmtId="165" fontId="3" fillId="5" borderId="42" xfId="0" applyNumberFormat="1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165" fontId="3" fillId="5" borderId="19" xfId="0" applyNumberFormat="1" applyFont="1" applyFill="1" applyBorder="1" applyAlignment="1" applyProtection="1">
      <alignment horizontal="center" vertical="center"/>
    </xf>
    <xf numFmtId="165" fontId="3" fillId="0" borderId="34" xfId="0" applyNumberFormat="1" applyFont="1" applyFill="1" applyBorder="1" applyAlignment="1" applyProtection="1">
      <alignment horizontal="center" vertical="center"/>
    </xf>
    <xf numFmtId="165" fontId="3" fillId="0" borderId="17" xfId="0" applyNumberFormat="1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166" fontId="3" fillId="3" borderId="5" xfId="0" applyNumberFormat="1" applyFont="1" applyFill="1" applyBorder="1" applyAlignment="1" applyProtection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164" fontId="3" fillId="3" borderId="47" xfId="0" applyNumberFormat="1" applyFont="1" applyFill="1" applyBorder="1" applyAlignment="1" applyProtection="1">
      <alignment horizontal="center" vertical="center"/>
    </xf>
    <xf numFmtId="166" fontId="3" fillId="3" borderId="7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55" xfId="0" applyBorder="1" applyProtection="1"/>
    <xf numFmtId="0" fontId="0" fillId="0" borderId="0" xfId="0" applyFill="1" applyBorder="1" applyProtection="1"/>
    <xf numFmtId="0" fontId="6" fillId="0" borderId="0" xfId="0" applyFont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" fontId="3" fillId="2" borderId="42" xfId="0" applyNumberFormat="1" applyFont="1" applyFill="1" applyBorder="1" applyAlignment="1" applyProtection="1">
      <alignment horizontal="center" vertical="center"/>
    </xf>
    <xf numFmtId="1" fontId="3" fillId="4" borderId="42" xfId="0" applyNumberFormat="1" applyFont="1" applyFill="1" applyBorder="1" applyAlignment="1" applyProtection="1">
      <alignment horizontal="center" vertical="center"/>
    </xf>
    <xf numFmtId="1" fontId="3" fillId="2" borderId="35" xfId="0" applyNumberFormat="1" applyFont="1" applyFill="1" applyBorder="1" applyAlignment="1" applyProtection="1">
      <alignment horizontal="center" vertical="center"/>
    </xf>
    <xf numFmtId="1" fontId="3" fillId="2" borderId="19" xfId="0" applyNumberFormat="1" applyFont="1" applyFill="1" applyBorder="1" applyAlignment="1" applyProtection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 vertical="center" wrapText="1"/>
    </xf>
    <xf numFmtId="1" fontId="3" fillId="2" borderId="56" xfId="0" applyNumberFormat="1" applyFont="1" applyFill="1" applyBorder="1" applyAlignment="1" applyProtection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right" vertical="center"/>
    </xf>
    <xf numFmtId="0" fontId="0" fillId="0" borderId="57" xfId="0" applyBorder="1" applyAlignment="1" applyProtection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0" fillId="0" borderId="45" xfId="0" applyNumberFormat="1" applyBorder="1" applyAlignment="1">
      <alignment horizontal="center" vertical="center" textRotation="180" wrapText="1"/>
    </xf>
    <xf numFmtId="0" fontId="0" fillId="0" borderId="35" xfId="0" applyNumberFormat="1" applyBorder="1" applyAlignment="1">
      <alignment horizontal="center" vertical="center" textRotation="180" wrapText="1"/>
    </xf>
    <xf numFmtId="0" fontId="7" fillId="0" borderId="23" xfId="0" applyFont="1" applyBorder="1" applyAlignment="1">
      <alignment horizontal="center" vertical="top" textRotation="180" wrapText="1"/>
    </xf>
    <xf numFmtId="0" fontId="7" fillId="0" borderId="44" xfId="0" applyFont="1" applyBorder="1" applyAlignment="1">
      <alignment horizontal="center" vertical="top" textRotation="180" wrapText="1"/>
    </xf>
    <xf numFmtId="0" fontId="0" fillId="0" borderId="30" xfId="0" applyNumberFormat="1" applyBorder="1" applyAlignment="1">
      <alignment horizontal="center" vertical="top" textRotation="180" wrapText="1"/>
    </xf>
    <xf numFmtId="0" fontId="0" fillId="0" borderId="32" xfId="0" applyNumberFormat="1" applyBorder="1" applyAlignment="1">
      <alignment horizontal="center" vertical="top" textRotation="180" wrapText="1"/>
    </xf>
    <xf numFmtId="0" fontId="3" fillId="3" borderId="48" xfId="0" applyFont="1" applyFill="1" applyBorder="1" applyAlignment="1" applyProtection="1">
      <alignment horizontal="left" vertical="center"/>
      <protection locked="0"/>
    </xf>
    <xf numFmtId="0" fontId="3" fillId="3" borderId="49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center" vertical="center" textRotation="180"/>
    </xf>
    <xf numFmtId="0" fontId="0" fillId="0" borderId="20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 wrapText="1"/>
    </xf>
    <xf numFmtId="0" fontId="0" fillId="0" borderId="27" xfId="0" applyBorder="1" applyAlignment="1">
      <alignment horizontal="center" vertical="center" textRotation="18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9" xfId="0" applyFont="1" applyBorder="1" applyAlignment="1">
      <alignment horizontal="center" vertical="center" textRotation="180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5" xfId="0" applyNumberFormat="1" applyBorder="1" applyAlignment="1" applyProtection="1">
      <alignment horizontal="center" vertical="center" textRotation="180" wrapText="1"/>
    </xf>
    <xf numFmtId="0" fontId="0" fillId="0" borderId="35" xfId="0" applyNumberFormat="1" applyBorder="1" applyAlignment="1" applyProtection="1">
      <alignment horizontal="center" vertical="center" textRotation="180" wrapText="1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textRotation="180" wrapText="1"/>
    </xf>
    <xf numFmtId="0" fontId="0" fillId="0" borderId="27" xfId="0" applyBorder="1" applyAlignment="1" applyProtection="1">
      <alignment horizontal="center" vertical="center" textRotation="180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textRotation="180"/>
    </xf>
    <xf numFmtId="0" fontId="0" fillId="0" borderId="20" xfId="0" applyBorder="1" applyAlignment="1" applyProtection="1">
      <alignment horizontal="center" vertical="center" textRotation="180"/>
    </xf>
    <xf numFmtId="0" fontId="2" fillId="0" borderId="2" xfId="0" applyFont="1" applyBorder="1" applyAlignment="1" applyProtection="1">
      <alignment horizontal="center" vertical="center" textRotation="180" wrapText="1"/>
    </xf>
    <xf numFmtId="0" fontId="2" fillId="0" borderId="9" xfId="0" applyFont="1" applyBorder="1" applyAlignment="1" applyProtection="1">
      <alignment horizontal="center" vertical="center" textRotation="180" wrapText="1"/>
    </xf>
    <xf numFmtId="0" fontId="11" fillId="0" borderId="33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0" fillId="5" borderId="38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49" fontId="3" fillId="5" borderId="17" xfId="0" applyNumberFormat="1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top" textRotation="180" wrapText="1"/>
    </xf>
    <xf numFmtId="0" fontId="7" fillId="0" borderId="44" xfId="0" applyFont="1" applyBorder="1" applyAlignment="1" applyProtection="1">
      <alignment horizontal="center" vertical="top" textRotation="180" wrapText="1"/>
    </xf>
    <xf numFmtId="0" fontId="0" fillId="0" borderId="30" xfId="0" applyNumberFormat="1" applyBorder="1" applyAlignment="1" applyProtection="1">
      <alignment horizontal="center" vertical="top" textRotation="180" wrapText="1"/>
    </xf>
    <xf numFmtId="0" fontId="0" fillId="0" borderId="32" xfId="0" applyNumberFormat="1" applyBorder="1" applyAlignment="1" applyProtection="1">
      <alignment horizontal="center" vertical="top" textRotation="180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8">
    <dxf>
      <fill>
        <patternFill patternType="lightUp"/>
      </fill>
    </dxf>
    <dxf>
      <fill>
        <patternFill>
          <bgColor rgb="FFF1F5F9"/>
        </patternFill>
      </fill>
    </dxf>
    <dxf>
      <fill>
        <patternFill>
          <bgColor rgb="FFF1F5F9"/>
        </patternFill>
      </fill>
    </dxf>
    <dxf>
      <fill>
        <patternFill>
          <bgColor rgb="FFFDE3E3"/>
        </patternFill>
      </fill>
    </dxf>
    <dxf>
      <fill>
        <patternFill patternType="lightUp"/>
      </fill>
    </dxf>
    <dxf>
      <fill>
        <patternFill>
          <bgColor rgb="FFF1F5F9"/>
        </patternFill>
      </fill>
    </dxf>
    <dxf>
      <fill>
        <patternFill>
          <bgColor rgb="FFF1F5F9"/>
        </patternFill>
      </fill>
    </dxf>
    <dxf>
      <fill>
        <patternFill>
          <bgColor rgb="FFFDE3E3"/>
        </patternFill>
      </fill>
    </dxf>
  </dxfs>
  <tableStyles count="0" defaultTableStyle="TableStyleMedium2" defaultPivotStyle="PivotStyleLight16"/>
  <colors>
    <mruColors>
      <color rgb="FFFDE3E3"/>
      <color rgb="FFF1F5F9"/>
      <color rgb="FFDCE6F1"/>
      <color rgb="FFF2F2F2"/>
      <color rgb="FFF0D5D4"/>
      <color rgb="FFE6B8B7"/>
      <color rgb="FFD8CABA"/>
      <color rgb="FFD9D9D9"/>
      <color rgb="FFB88800"/>
      <color rgb="FFC9B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Y48"/>
  <sheetViews>
    <sheetView showGridLines="0" tabSelected="1" zoomScale="70" zoomScaleNormal="70" workbookViewId="0">
      <pane ySplit="10" topLeftCell="A11" activePane="bottomLeft" state="frozen"/>
      <selection pane="bottomLeft" activeCell="D3" sqref="D3:I3"/>
    </sheetView>
  </sheetViews>
  <sheetFormatPr baseColWidth="10" defaultColWidth="10.81640625" defaultRowHeight="12.5" x14ac:dyDescent="0.25"/>
  <cols>
    <col min="1" max="1" width="2.54296875" style="3" customWidth="1"/>
    <col min="2" max="2" width="6.7265625" style="3" customWidth="1"/>
    <col min="3" max="3" width="15" style="3" customWidth="1"/>
    <col min="4" max="4" width="22.7265625" style="3" customWidth="1"/>
    <col min="5" max="5" width="24.7265625" style="3" customWidth="1"/>
    <col min="6" max="7" width="11.7265625" style="3" customWidth="1"/>
    <col min="8" max="8" width="3.7265625" style="3" customWidth="1"/>
    <col min="9" max="9" width="15.7265625" style="3" customWidth="1"/>
    <col min="10" max="10" width="2.7265625" style="3" customWidth="1"/>
    <col min="11" max="11" width="15.7265625" style="3" customWidth="1"/>
    <col min="12" max="12" width="2.7265625" style="3" customWidth="1"/>
    <col min="13" max="14" width="10.1796875" style="3" customWidth="1"/>
    <col min="15" max="15" width="2.7265625" style="3" customWidth="1"/>
    <col min="16" max="16" width="16.26953125" style="3" customWidth="1"/>
    <col min="17" max="17" width="3.453125" style="3" customWidth="1"/>
    <col min="18" max="23" width="10.81640625" style="3"/>
    <col min="24" max="24" width="14.7265625" style="3" customWidth="1"/>
    <col min="25" max="25" width="5.26953125" style="3" hidden="1" customWidth="1"/>
    <col min="26" max="16384" width="10.81640625" style="3"/>
  </cols>
  <sheetData>
    <row r="1" spans="2:25" ht="69.650000000000006" customHeight="1" x14ac:dyDescent="0.25">
      <c r="B1" s="221" t="str">
        <f xml:space="preserve"> IFERROR(CONCATENATE("Ergebnisblatt
Abitur 2024 ", P3," - ", VLOOKUP(D5,Fachkürzel!B2:C36,2,FALSE)),"")</f>
        <v/>
      </c>
      <c r="C1" s="221"/>
      <c r="D1" s="221"/>
      <c r="E1" s="221"/>
      <c r="F1" s="222" t="s">
        <v>40</v>
      </c>
      <c r="G1" s="222"/>
      <c r="H1" s="222"/>
      <c r="I1" s="222"/>
      <c r="J1" s="222"/>
      <c r="K1" s="222"/>
      <c r="L1" s="223" t="str">
        <f xml:space="preserve"> IFERROR(CONCATENATE(L3, " - ", VLOOKUP(D5,Fachkürzel!B2:C36,2,FALSE), " - ",H5),"")</f>
        <v/>
      </c>
      <c r="M1" s="223"/>
      <c r="N1" s="223"/>
      <c r="O1" s="223"/>
      <c r="P1" s="223"/>
      <c r="R1" s="49"/>
      <c r="S1" s="49"/>
      <c r="T1" s="49"/>
      <c r="U1" s="49"/>
      <c r="V1" s="45"/>
      <c r="W1" s="45"/>
      <c r="X1" s="45"/>
    </row>
    <row r="2" spans="2:25" s="1" customFormat="1" ht="15" customHeight="1" x14ac:dyDescent="0.25">
      <c r="B2" s="224"/>
      <c r="C2" s="224"/>
      <c r="D2" s="16"/>
      <c r="E2" s="17"/>
      <c r="F2" s="18"/>
      <c r="G2" s="19"/>
      <c r="H2" s="19"/>
      <c r="I2" s="19"/>
      <c r="J2" s="19"/>
      <c r="K2" s="19"/>
      <c r="L2" s="19"/>
      <c r="M2" s="19"/>
      <c r="N2" s="19"/>
      <c r="Q2" s="49"/>
      <c r="R2" s="49"/>
      <c r="S2" s="49"/>
      <c r="T2" s="49"/>
      <c r="U2" s="49"/>
      <c r="V2" s="45"/>
      <c r="W2" s="45"/>
      <c r="X2" s="45"/>
    </row>
    <row r="3" spans="2:25" s="1" customFormat="1" ht="30" customHeight="1" x14ac:dyDescent="0.25">
      <c r="B3" s="213" t="s">
        <v>99</v>
      </c>
      <c r="C3" s="213"/>
      <c r="D3" s="225"/>
      <c r="E3" s="225"/>
      <c r="F3" s="225"/>
      <c r="G3" s="225"/>
      <c r="H3" s="225"/>
      <c r="I3" s="225"/>
      <c r="J3" s="226" t="s">
        <v>24</v>
      </c>
      <c r="K3" s="227"/>
      <c r="L3" s="219"/>
      <c r="M3" s="219"/>
      <c r="N3" s="228" t="s">
        <v>90</v>
      </c>
      <c r="O3" s="229"/>
      <c r="P3" s="141"/>
      <c r="R3" s="212" t="str">
        <f>IF(OR(D3="", D5="", D5="", H5="",L3= "", P3=""),"Bitte unbedingt die farbig hinterlegten Zellen vollständig ausfüllen","")</f>
        <v>Bitte unbedingt die farbig hinterlegten Zellen vollständig ausfüllen</v>
      </c>
      <c r="S3" s="212"/>
      <c r="T3" s="212"/>
      <c r="U3" s="212"/>
      <c r="V3" s="45"/>
      <c r="W3" s="45"/>
      <c r="X3" s="45"/>
    </row>
    <row r="4" spans="2:25" s="1" customFormat="1" ht="30" customHeight="1" x14ac:dyDescent="0.25">
      <c r="B4" s="213" t="s">
        <v>29</v>
      </c>
      <c r="C4" s="213"/>
      <c r="D4" s="214"/>
      <c r="E4" s="215"/>
      <c r="F4" s="215"/>
      <c r="G4" s="215"/>
      <c r="H4" s="215"/>
      <c r="I4" s="216"/>
      <c r="J4" s="217" t="s">
        <v>25</v>
      </c>
      <c r="K4" s="218"/>
      <c r="L4" s="219"/>
      <c r="M4" s="219"/>
      <c r="N4" s="37"/>
      <c r="Q4" s="49"/>
      <c r="R4" s="212"/>
      <c r="S4" s="212"/>
      <c r="T4" s="212"/>
      <c r="U4" s="212"/>
      <c r="V4" s="45"/>
      <c r="W4" s="45"/>
      <c r="X4" s="45"/>
    </row>
    <row r="5" spans="2:25" s="1" customFormat="1" ht="30" customHeight="1" x14ac:dyDescent="0.25">
      <c r="B5" s="213" t="s">
        <v>3</v>
      </c>
      <c r="C5" s="213"/>
      <c r="D5" s="220"/>
      <c r="E5" s="220"/>
      <c r="F5" s="220"/>
      <c r="G5" s="15" t="s">
        <v>70</v>
      </c>
      <c r="H5" s="220"/>
      <c r="I5" s="220"/>
      <c r="J5" s="217" t="s">
        <v>30</v>
      </c>
      <c r="K5" s="218"/>
      <c r="L5" s="219"/>
      <c r="M5" s="219"/>
      <c r="N5" s="37"/>
      <c r="Q5" s="49"/>
      <c r="R5" s="212"/>
      <c r="S5" s="212"/>
      <c r="T5" s="212"/>
      <c r="U5" s="212"/>
      <c r="V5" s="45"/>
      <c r="W5" s="45"/>
      <c r="X5" s="45"/>
    </row>
    <row r="6" spans="2:25" ht="13.15" customHeight="1" x14ac:dyDescent="0.25">
      <c r="Q6" s="49"/>
      <c r="R6" s="212"/>
      <c r="S6" s="212"/>
      <c r="T6" s="212"/>
      <c r="U6" s="212"/>
      <c r="V6" s="45"/>
      <c r="W6" s="45"/>
      <c r="X6" s="45"/>
    </row>
    <row r="7" spans="2:25" ht="13.9" customHeight="1" thickBot="1" x14ac:dyDescent="0.3">
      <c r="Q7" s="49"/>
      <c r="R7" s="212"/>
      <c r="S7" s="212"/>
      <c r="T7" s="212"/>
      <c r="U7" s="212"/>
      <c r="V7" s="45"/>
      <c r="W7" s="45"/>
      <c r="X7" s="45"/>
    </row>
    <row r="8" spans="2:25" ht="15" customHeight="1" x14ac:dyDescent="0.25">
      <c r="B8" s="192" t="s">
        <v>21</v>
      </c>
      <c r="C8" s="193"/>
      <c r="D8" s="193"/>
      <c r="E8" s="193"/>
      <c r="F8" s="194"/>
      <c r="G8" s="195" t="s">
        <v>33</v>
      </c>
      <c r="H8" s="4"/>
      <c r="I8" s="41" t="s">
        <v>22</v>
      </c>
      <c r="K8" s="41" t="s">
        <v>2</v>
      </c>
      <c r="M8" s="192" t="s">
        <v>78</v>
      </c>
      <c r="N8" s="197"/>
      <c r="P8" s="198" t="s">
        <v>91</v>
      </c>
      <c r="R8" s="200"/>
      <c r="S8" s="201"/>
      <c r="T8" s="201"/>
      <c r="U8" s="201"/>
      <c r="V8" s="201"/>
      <c r="W8" s="201"/>
      <c r="X8" s="201"/>
    </row>
    <row r="9" spans="2:25" ht="17.5" customHeight="1" x14ac:dyDescent="0.25">
      <c r="B9" s="202" t="s">
        <v>1</v>
      </c>
      <c r="C9" s="204" t="s">
        <v>28</v>
      </c>
      <c r="D9" s="206" t="s">
        <v>0</v>
      </c>
      <c r="E9" s="207"/>
      <c r="F9" s="210" t="s">
        <v>89</v>
      </c>
      <c r="G9" s="196"/>
      <c r="H9" s="5"/>
      <c r="I9" s="182" t="s">
        <v>67</v>
      </c>
      <c r="J9" s="2"/>
      <c r="K9" s="182" t="s">
        <v>67</v>
      </c>
      <c r="L9" s="2"/>
      <c r="M9" s="184" t="s">
        <v>96</v>
      </c>
      <c r="N9" s="186" t="s">
        <v>92</v>
      </c>
      <c r="P9" s="199"/>
      <c r="R9" s="201"/>
      <c r="S9" s="201"/>
      <c r="T9" s="201"/>
      <c r="U9" s="201"/>
      <c r="V9" s="201"/>
      <c r="W9" s="201"/>
      <c r="X9" s="201"/>
    </row>
    <row r="10" spans="2:25" ht="129.65" customHeight="1" thickBot="1" x14ac:dyDescent="0.3">
      <c r="B10" s="203"/>
      <c r="C10" s="205"/>
      <c r="D10" s="208"/>
      <c r="E10" s="209"/>
      <c r="F10" s="211"/>
      <c r="G10" s="7" t="s">
        <v>34</v>
      </c>
      <c r="H10" s="5"/>
      <c r="I10" s="183"/>
      <c r="K10" s="183"/>
      <c r="M10" s="185"/>
      <c r="N10" s="187"/>
      <c r="P10" s="199"/>
      <c r="R10" s="201"/>
      <c r="S10" s="201"/>
      <c r="T10" s="201"/>
      <c r="U10" s="201"/>
      <c r="V10" s="201"/>
      <c r="W10" s="201"/>
      <c r="X10" s="201"/>
      <c r="Y10" s="3" t="s">
        <v>93</v>
      </c>
    </row>
    <row r="11" spans="2:25" ht="30" customHeight="1" x14ac:dyDescent="0.5">
      <c r="B11" s="8">
        <v>1</v>
      </c>
      <c r="C11" s="20"/>
      <c r="D11" s="178"/>
      <c r="E11" s="179"/>
      <c r="F11" s="46"/>
      <c r="G11" s="38"/>
      <c r="H11" s="9"/>
      <c r="I11" s="66"/>
      <c r="J11" s="10"/>
      <c r="K11" s="42"/>
      <c r="L11" s="10"/>
      <c r="M11" s="28"/>
      <c r="N11" s="31"/>
      <c r="O11" s="34"/>
      <c r="P11" s="51" t="str">
        <f>IFERROR(IF(OR(G11="",N11=""),"",IF(OR($D$5="Bildende Kunst",$D$5="Musik",$D$5="Sport"),ROUND(AVERAGE(N11,G11),0),IF(OR($D$5="Chinesisch",$D$5="Englisch",$D$5="Französisch",$D$5="Italienisch",$D$5="Italienisch AbiStat",$D$5="Portugiesisch",$D$5="Russisch",$D$5="Spanisch"),ROUND(AVERAGE(N11,N11,N11,G11),0),""))),"")</f>
        <v/>
      </c>
      <c r="Q11" s="34"/>
      <c r="R11" s="191"/>
      <c r="S11" s="191"/>
      <c r="T11" s="191"/>
      <c r="U11" s="191"/>
      <c r="V11" s="191"/>
      <c r="W11" s="50"/>
      <c r="Y11" s="3">
        <f>IF(OR($D$5="Bildende Kunst",$D$5="Musik",$D$5="Sport",$D$5="Chinesisch",$D$5="Englisch",$D$5="Französisch",$D$5="Italienisch",$D$5="Italienisch AbiStat",$D$5="Portugiesisch",$D$5="Russisch",$D$5="Spanisch"),1,0)</f>
        <v>0</v>
      </c>
    </row>
    <row r="12" spans="2:25" ht="30" customHeight="1" x14ac:dyDescent="0.25">
      <c r="B12" s="11">
        <v>2</v>
      </c>
      <c r="C12" s="21"/>
      <c r="D12" s="174"/>
      <c r="E12" s="175"/>
      <c r="F12" s="47"/>
      <c r="G12" s="65"/>
      <c r="H12" s="9"/>
      <c r="I12" s="67"/>
      <c r="J12" s="10"/>
      <c r="K12" s="43"/>
      <c r="L12" s="10"/>
      <c r="M12" s="29"/>
      <c r="N12" s="32"/>
      <c r="O12" s="34"/>
      <c r="P12" s="52" t="str">
        <f t="shared" ref="P12:P40" si="0">IFERROR(IF(OR(G12="",N12=""),"",IF(OR($D$5="Bildende Kunst",$D$5="Musik",$D$5="Sport"),ROUND(AVERAGE(N12,G12),0),IF(OR($D$5="Chinesisch",$D$5="Englisch",$D$5="Französisch",$D$5="Italienisch",$D$5="Italienisch AbiStat",$D$5="Portugiesisch",$D$5="Russisch",$D$5="Spanisch"),ROUND(AVERAGE(N12,N12,N12,G12),0),""))),"")</f>
        <v/>
      </c>
      <c r="Q12" s="34"/>
      <c r="R12" s="191"/>
      <c r="S12" s="191"/>
      <c r="T12" s="191"/>
      <c r="U12" s="191"/>
      <c r="V12" s="191"/>
      <c r="Y12" s="3">
        <f t="shared" ref="Y12:Y40" si="1">IF(OR($D$5="Bildende Kunst",$D$5="Musik",$D$5="Sport",$D$5="Chinesisch",$D$5="Englisch",$D$5="Französisch",$D$5="Italienisch",$D$5="Italienisch AbiStat",$D$5="Portugiesisch",$D$5="Russisch",$D$5="Spanisch"),1,0)</f>
        <v>0</v>
      </c>
    </row>
    <row r="13" spans="2:25" ht="30" customHeight="1" x14ac:dyDescent="0.25">
      <c r="B13" s="11">
        <v>3</v>
      </c>
      <c r="C13" s="21"/>
      <c r="D13" s="174"/>
      <c r="E13" s="175"/>
      <c r="F13" s="47"/>
      <c r="G13" s="56"/>
      <c r="H13" s="9"/>
      <c r="I13" s="67"/>
      <c r="J13" s="10"/>
      <c r="K13" s="43"/>
      <c r="L13" s="10"/>
      <c r="M13" s="29"/>
      <c r="N13" s="32"/>
      <c r="O13" s="34"/>
      <c r="P13" s="52" t="str">
        <f>IFERROR(IF(OR(G13="",N13=""),"",IF(OR($D$5="Bildende Kunst",$D$5="Musik",$D$5="Sport"),ROUND(AVERAGE(N13,G13),0),IF(OR($D$5="Chinesisch",$D$5="Englisch",$D$5="Französisch",$D$5="Italienisch",$D$5="Italienisch AbiStat",$D$5="Portugiesisch",$D$5="Russisch",$D$5="Spanisch"),ROUND(AVERAGE(N13,N13,N13,G13),0),""))),"")</f>
        <v/>
      </c>
      <c r="Q13" s="34"/>
      <c r="R13" s="191"/>
      <c r="S13" s="191"/>
      <c r="T13" s="191"/>
      <c r="U13" s="191"/>
      <c r="V13" s="191"/>
      <c r="Y13" s="3">
        <f t="shared" si="1"/>
        <v>0</v>
      </c>
    </row>
    <row r="14" spans="2:25" ht="30" customHeight="1" x14ac:dyDescent="0.25">
      <c r="B14" s="11">
        <v>4</v>
      </c>
      <c r="C14" s="21"/>
      <c r="D14" s="174"/>
      <c r="E14" s="175"/>
      <c r="F14" s="47"/>
      <c r="G14" s="56"/>
      <c r="H14" s="9"/>
      <c r="I14" s="67"/>
      <c r="J14" s="10"/>
      <c r="K14" s="43"/>
      <c r="L14" s="10"/>
      <c r="M14" s="29"/>
      <c r="N14" s="32"/>
      <c r="O14" s="34"/>
      <c r="P14" s="52" t="str">
        <f t="shared" si="0"/>
        <v/>
      </c>
      <c r="Q14" s="34"/>
      <c r="Y14" s="3">
        <f t="shared" si="1"/>
        <v>0</v>
      </c>
    </row>
    <row r="15" spans="2:25" ht="30" customHeight="1" thickBot="1" x14ac:dyDescent="0.3">
      <c r="B15" s="12">
        <v>5</v>
      </c>
      <c r="C15" s="22"/>
      <c r="D15" s="176"/>
      <c r="E15" s="177"/>
      <c r="F15" s="48"/>
      <c r="G15" s="40"/>
      <c r="H15" s="9"/>
      <c r="I15" s="68"/>
      <c r="J15" s="10"/>
      <c r="K15" s="44"/>
      <c r="L15" s="10"/>
      <c r="M15" s="30"/>
      <c r="N15" s="33"/>
      <c r="O15" s="34"/>
      <c r="P15" s="53" t="str">
        <f t="shared" si="0"/>
        <v/>
      </c>
      <c r="Q15" s="34"/>
      <c r="Y15" s="3">
        <f t="shared" si="1"/>
        <v>0</v>
      </c>
    </row>
    <row r="16" spans="2:25" ht="30" customHeight="1" x14ac:dyDescent="0.25">
      <c r="B16" s="8">
        <v>6</v>
      </c>
      <c r="C16" s="20"/>
      <c r="D16" s="178"/>
      <c r="E16" s="179"/>
      <c r="F16" s="46"/>
      <c r="G16" s="64"/>
      <c r="H16" s="9"/>
      <c r="I16" s="66"/>
      <c r="J16" s="10"/>
      <c r="K16" s="42"/>
      <c r="L16" s="10"/>
      <c r="M16" s="28"/>
      <c r="N16" s="31"/>
      <c r="O16" s="34"/>
      <c r="P16" s="51" t="str">
        <f t="shared" si="0"/>
        <v/>
      </c>
      <c r="Q16" s="34"/>
      <c r="Y16" s="3">
        <f t="shared" si="1"/>
        <v>0</v>
      </c>
    </row>
    <row r="17" spans="2:25" ht="30" customHeight="1" x14ac:dyDescent="0.25">
      <c r="B17" s="11">
        <v>7</v>
      </c>
      <c r="C17" s="21"/>
      <c r="D17" s="174"/>
      <c r="E17" s="175"/>
      <c r="F17" s="47"/>
      <c r="G17" s="56"/>
      <c r="H17" s="9"/>
      <c r="I17" s="67"/>
      <c r="J17" s="10"/>
      <c r="K17" s="43"/>
      <c r="L17" s="10"/>
      <c r="M17" s="29"/>
      <c r="N17" s="32"/>
      <c r="O17" s="34"/>
      <c r="P17" s="52" t="str">
        <f t="shared" si="0"/>
        <v/>
      </c>
      <c r="Q17" s="34"/>
      <c r="Y17" s="3">
        <f t="shared" si="1"/>
        <v>0</v>
      </c>
    </row>
    <row r="18" spans="2:25" ht="30" customHeight="1" x14ac:dyDescent="0.25">
      <c r="B18" s="11">
        <v>8</v>
      </c>
      <c r="C18" s="21"/>
      <c r="D18" s="174"/>
      <c r="E18" s="175"/>
      <c r="F18" s="47"/>
      <c r="G18" s="56"/>
      <c r="H18" s="9"/>
      <c r="I18" s="67"/>
      <c r="J18" s="10"/>
      <c r="K18" s="43"/>
      <c r="L18" s="10"/>
      <c r="M18" s="29"/>
      <c r="N18" s="32"/>
      <c r="O18" s="34"/>
      <c r="P18" s="52" t="str">
        <f t="shared" si="0"/>
        <v/>
      </c>
      <c r="Q18" s="34"/>
      <c r="Y18" s="3">
        <f t="shared" si="1"/>
        <v>0</v>
      </c>
    </row>
    <row r="19" spans="2:25" ht="30" customHeight="1" x14ac:dyDescent="0.25">
      <c r="B19" s="11">
        <v>9</v>
      </c>
      <c r="C19" s="21"/>
      <c r="D19" s="174"/>
      <c r="E19" s="175"/>
      <c r="F19" s="47"/>
      <c r="G19" s="39"/>
      <c r="H19" s="9"/>
      <c r="I19" s="67"/>
      <c r="J19" s="10"/>
      <c r="K19" s="43"/>
      <c r="L19" s="10"/>
      <c r="M19" s="29"/>
      <c r="N19" s="32"/>
      <c r="O19" s="34"/>
      <c r="P19" s="52" t="str">
        <f t="shared" si="0"/>
        <v/>
      </c>
      <c r="Q19" s="34"/>
      <c r="Y19" s="3">
        <f t="shared" si="1"/>
        <v>0</v>
      </c>
    </row>
    <row r="20" spans="2:25" ht="30" customHeight="1" thickBot="1" x14ac:dyDescent="0.3">
      <c r="B20" s="54">
        <v>10</v>
      </c>
      <c r="C20" s="36"/>
      <c r="D20" s="180"/>
      <c r="E20" s="181"/>
      <c r="F20" s="55"/>
      <c r="G20" s="60"/>
      <c r="H20" s="9"/>
      <c r="I20" s="68"/>
      <c r="J20" s="10"/>
      <c r="K20" s="44"/>
      <c r="L20" s="10"/>
      <c r="M20" s="30"/>
      <c r="N20" s="33"/>
      <c r="O20" s="34"/>
      <c r="P20" s="53" t="str">
        <f t="shared" si="0"/>
        <v/>
      </c>
      <c r="Q20" s="34"/>
      <c r="Y20" s="3">
        <f t="shared" si="1"/>
        <v>0</v>
      </c>
    </row>
    <row r="21" spans="2:25" ht="30" customHeight="1" x14ac:dyDescent="0.25">
      <c r="B21" s="8">
        <v>11</v>
      </c>
      <c r="C21" s="20"/>
      <c r="D21" s="178"/>
      <c r="E21" s="179"/>
      <c r="F21" s="46"/>
      <c r="G21" s="38"/>
      <c r="H21" s="61"/>
      <c r="I21" s="66"/>
      <c r="J21" s="10"/>
      <c r="K21" s="42"/>
      <c r="L21" s="10"/>
      <c r="M21" s="28"/>
      <c r="N21" s="31"/>
      <c r="O21" s="34"/>
      <c r="P21" s="51" t="str">
        <f t="shared" si="0"/>
        <v/>
      </c>
      <c r="Q21" s="34"/>
      <c r="Y21" s="3">
        <f t="shared" si="1"/>
        <v>0</v>
      </c>
    </row>
    <row r="22" spans="2:25" ht="30" customHeight="1" x14ac:dyDescent="0.25">
      <c r="B22" s="11">
        <v>12</v>
      </c>
      <c r="C22" s="21"/>
      <c r="D22" s="174"/>
      <c r="E22" s="175"/>
      <c r="F22" s="47"/>
      <c r="G22" s="65"/>
      <c r="H22" s="62"/>
      <c r="I22" s="67"/>
      <c r="J22" s="10"/>
      <c r="K22" s="43"/>
      <c r="L22" s="10"/>
      <c r="M22" s="29"/>
      <c r="N22" s="32"/>
      <c r="O22" s="34"/>
      <c r="P22" s="52" t="str">
        <f t="shared" si="0"/>
        <v/>
      </c>
      <c r="Q22" s="34"/>
      <c r="Y22" s="3">
        <f t="shared" si="1"/>
        <v>0</v>
      </c>
    </row>
    <row r="23" spans="2:25" ht="30" customHeight="1" x14ac:dyDescent="0.25">
      <c r="B23" s="11">
        <v>13</v>
      </c>
      <c r="C23" s="21"/>
      <c r="D23" s="174"/>
      <c r="E23" s="175"/>
      <c r="F23" s="47"/>
      <c r="G23" s="56"/>
      <c r="H23" s="62"/>
      <c r="I23" s="67"/>
      <c r="J23" s="10"/>
      <c r="K23" s="43"/>
      <c r="L23" s="10"/>
      <c r="M23" s="29"/>
      <c r="N23" s="32"/>
      <c r="O23" s="34"/>
      <c r="P23" s="52" t="str">
        <f t="shared" si="0"/>
        <v/>
      </c>
      <c r="Q23" s="34"/>
      <c r="Y23" s="3">
        <f t="shared" si="1"/>
        <v>0</v>
      </c>
    </row>
    <row r="24" spans="2:25" ht="30" customHeight="1" x14ac:dyDescent="0.25">
      <c r="B24" s="11">
        <v>14</v>
      </c>
      <c r="C24" s="21"/>
      <c r="D24" s="174"/>
      <c r="E24" s="175"/>
      <c r="F24" s="47"/>
      <c r="G24" s="56"/>
      <c r="H24" s="62"/>
      <c r="I24" s="67"/>
      <c r="J24" s="10"/>
      <c r="K24" s="43"/>
      <c r="L24" s="10"/>
      <c r="M24" s="29"/>
      <c r="N24" s="32"/>
      <c r="O24" s="34"/>
      <c r="P24" s="52" t="str">
        <f t="shared" si="0"/>
        <v/>
      </c>
      <c r="Q24" s="34"/>
      <c r="Y24" s="3">
        <f t="shared" si="1"/>
        <v>0</v>
      </c>
    </row>
    <row r="25" spans="2:25" ht="30" customHeight="1" thickBot="1" x14ac:dyDescent="0.3">
      <c r="B25" s="12">
        <v>15</v>
      </c>
      <c r="C25" s="22"/>
      <c r="D25" s="176"/>
      <c r="E25" s="177"/>
      <c r="F25" s="48"/>
      <c r="G25" s="40"/>
      <c r="H25" s="63"/>
      <c r="I25" s="68"/>
      <c r="J25" s="10"/>
      <c r="K25" s="44"/>
      <c r="L25" s="10"/>
      <c r="M25" s="30"/>
      <c r="N25" s="33"/>
      <c r="O25" s="34"/>
      <c r="P25" s="53" t="str">
        <f t="shared" si="0"/>
        <v/>
      </c>
      <c r="Q25" s="34"/>
      <c r="Y25" s="3">
        <f t="shared" si="1"/>
        <v>0</v>
      </c>
    </row>
    <row r="26" spans="2:25" ht="30" customHeight="1" x14ac:dyDescent="0.25">
      <c r="B26" s="57">
        <v>16</v>
      </c>
      <c r="C26" s="58"/>
      <c r="D26" s="188"/>
      <c r="E26" s="189"/>
      <c r="F26" s="59"/>
      <c r="G26" s="64"/>
      <c r="H26" s="9"/>
      <c r="I26" s="66"/>
      <c r="J26" s="10"/>
      <c r="K26" s="42"/>
      <c r="L26" s="10"/>
      <c r="M26" s="28"/>
      <c r="N26" s="31"/>
      <c r="O26" s="34"/>
      <c r="P26" s="51" t="str">
        <f t="shared" si="0"/>
        <v/>
      </c>
      <c r="Q26" s="34"/>
      <c r="Y26" s="3">
        <f t="shared" si="1"/>
        <v>0</v>
      </c>
    </row>
    <row r="27" spans="2:25" ht="30" customHeight="1" x14ac:dyDescent="0.25">
      <c r="B27" s="11">
        <v>17</v>
      </c>
      <c r="C27" s="21"/>
      <c r="D27" s="190"/>
      <c r="E27" s="190"/>
      <c r="F27" s="47"/>
      <c r="G27" s="39"/>
      <c r="H27" s="9"/>
      <c r="I27" s="67"/>
      <c r="J27" s="10"/>
      <c r="K27" s="43"/>
      <c r="L27" s="10"/>
      <c r="M27" s="29"/>
      <c r="N27" s="32"/>
      <c r="O27" s="34"/>
      <c r="P27" s="52" t="str">
        <f t="shared" si="0"/>
        <v/>
      </c>
      <c r="Q27" s="34"/>
      <c r="Y27" s="3">
        <f t="shared" si="1"/>
        <v>0</v>
      </c>
    </row>
    <row r="28" spans="2:25" ht="30" customHeight="1" x14ac:dyDescent="0.25">
      <c r="B28" s="11">
        <v>18</v>
      </c>
      <c r="C28" s="21"/>
      <c r="D28" s="190"/>
      <c r="E28" s="190"/>
      <c r="F28" s="47"/>
      <c r="G28" s="39"/>
      <c r="H28" s="9"/>
      <c r="I28" s="67"/>
      <c r="J28" s="10"/>
      <c r="K28" s="43"/>
      <c r="L28" s="10"/>
      <c r="M28" s="29"/>
      <c r="N28" s="32"/>
      <c r="O28" s="34"/>
      <c r="P28" s="52" t="str">
        <f t="shared" si="0"/>
        <v/>
      </c>
      <c r="Q28" s="34"/>
      <c r="Y28" s="3">
        <f t="shared" si="1"/>
        <v>0</v>
      </c>
    </row>
    <row r="29" spans="2:25" ht="30" customHeight="1" x14ac:dyDescent="0.25">
      <c r="B29" s="11">
        <v>19</v>
      </c>
      <c r="C29" s="21"/>
      <c r="D29" s="190"/>
      <c r="E29" s="190"/>
      <c r="F29" s="47"/>
      <c r="G29" s="39"/>
      <c r="H29" s="9"/>
      <c r="I29" s="67"/>
      <c r="J29" s="10"/>
      <c r="K29" s="43"/>
      <c r="L29" s="10"/>
      <c r="M29" s="29"/>
      <c r="N29" s="32"/>
      <c r="O29" s="34"/>
      <c r="P29" s="52" t="str">
        <f t="shared" si="0"/>
        <v/>
      </c>
      <c r="Q29" s="34"/>
      <c r="Y29" s="3">
        <f t="shared" si="1"/>
        <v>0</v>
      </c>
    </row>
    <row r="30" spans="2:25" ht="30" customHeight="1" thickBot="1" x14ac:dyDescent="0.3">
      <c r="B30" s="12">
        <v>20</v>
      </c>
      <c r="C30" s="22"/>
      <c r="D30" s="176"/>
      <c r="E30" s="177"/>
      <c r="F30" s="48"/>
      <c r="G30" s="60"/>
      <c r="H30" s="9"/>
      <c r="I30" s="68"/>
      <c r="J30" s="10"/>
      <c r="K30" s="44"/>
      <c r="L30" s="10"/>
      <c r="M30" s="30"/>
      <c r="N30" s="33"/>
      <c r="O30" s="34"/>
      <c r="P30" s="53" t="str">
        <f t="shared" si="0"/>
        <v/>
      </c>
      <c r="Q30" s="34"/>
      <c r="Y30" s="3">
        <f t="shared" si="1"/>
        <v>0</v>
      </c>
    </row>
    <row r="31" spans="2:25" ht="30" customHeight="1" x14ac:dyDescent="0.25">
      <c r="B31" s="8">
        <v>21</v>
      </c>
      <c r="C31" s="20"/>
      <c r="D31" s="178"/>
      <c r="E31" s="179"/>
      <c r="F31" s="46"/>
      <c r="G31" s="38"/>
      <c r="H31" s="9"/>
      <c r="I31" s="66"/>
      <c r="J31" s="10"/>
      <c r="K31" s="42"/>
      <c r="L31" s="10"/>
      <c r="M31" s="28"/>
      <c r="N31" s="31"/>
      <c r="O31" s="34"/>
      <c r="P31" s="51" t="str">
        <f t="shared" si="0"/>
        <v/>
      </c>
      <c r="Q31" s="34"/>
      <c r="Y31" s="3">
        <f t="shared" si="1"/>
        <v>0</v>
      </c>
    </row>
    <row r="32" spans="2:25" ht="30" customHeight="1" x14ac:dyDescent="0.25">
      <c r="B32" s="11">
        <v>22</v>
      </c>
      <c r="C32" s="21"/>
      <c r="D32" s="174"/>
      <c r="E32" s="175"/>
      <c r="F32" s="47"/>
      <c r="G32" s="39"/>
      <c r="H32" s="9"/>
      <c r="I32" s="67"/>
      <c r="J32" s="10"/>
      <c r="K32" s="43"/>
      <c r="L32" s="10"/>
      <c r="M32" s="29"/>
      <c r="N32" s="32"/>
      <c r="O32" s="34"/>
      <c r="P32" s="52" t="str">
        <f t="shared" si="0"/>
        <v/>
      </c>
      <c r="Q32" s="35"/>
      <c r="Y32" s="3">
        <f t="shared" si="1"/>
        <v>0</v>
      </c>
    </row>
    <row r="33" spans="2:25" ht="30" customHeight="1" x14ac:dyDescent="0.25">
      <c r="B33" s="11">
        <v>23</v>
      </c>
      <c r="C33" s="21"/>
      <c r="D33" s="174"/>
      <c r="E33" s="175"/>
      <c r="F33" s="47"/>
      <c r="G33" s="39"/>
      <c r="H33" s="9"/>
      <c r="I33" s="67"/>
      <c r="J33" s="10"/>
      <c r="K33" s="43"/>
      <c r="L33" s="10"/>
      <c r="M33" s="29"/>
      <c r="N33" s="32"/>
      <c r="O33" s="34"/>
      <c r="P33" s="52" t="str">
        <f t="shared" si="0"/>
        <v/>
      </c>
      <c r="Q33" s="34"/>
      <c r="Y33" s="3">
        <f t="shared" si="1"/>
        <v>0</v>
      </c>
    </row>
    <row r="34" spans="2:25" ht="30" customHeight="1" x14ac:dyDescent="0.25">
      <c r="B34" s="11">
        <v>24</v>
      </c>
      <c r="C34" s="21"/>
      <c r="D34" s="174"/>
      <c r="E34" s="175"/>
      <c r="F34" s="47"/>
      <c r="G34" s="65"/>
      <c r="H34" s="9"/>
      <c r="I34" s="67"/>
      <c r="J34" s="10"/>
      <c r="K34" s="43"/>
      <c r="L34" s="10"/>
      <c r="M34" s="29"/>
      <c r="N34" s="32"/>
      <c r="O34" s="34"/>
      <c r="P34" s="52" t="str">
        <f t="shared" si="0"/>
        <v/>
      </c>
      <c r="Q34" s="34"/>
      <c r="Y34" s="3">
        <f t="shared" si="1"/>
        <v>0</v>
      </c>
    </row>
    <row r="35" spans="2:25" ht="30" customHeight="1" thickBot="1" x14ac:dyDescent="0.3">
      <c r="B35" s="12">
        <v>25</v>
      </c>
      <c r="C35" s="22"/>
      <c r="D35" s="176"/>
      <c r="E35" s="177"/>
      <c r="F35" s="48"/>
      <c r="G35" s="40"/>
      <c r="H35" s="9"/>
      <c r="I35" s="68"/>
      <c r="J35" s="10"/>
      <c r="K35" s="44"/>
      <c r="L35" s="10"/>
      <c r="M35" s="30"/>
      <c r="N35" s="33"/>
      <c r="O35" s="34"/>
      <c r="P35" s="53" t="str">
        <f t="shared" si="0"/>
        <v/>
      </c>
      <c r="Q35" s="34"/>
      <c r="Y35" s="3">
        <f t="shared" si="1"/>
        <v>0</v>
      </c>
    </row>
    <row r="36" spans="2:25" ht="30" customHeight="1" x14ac:dyDescent="0.25">
      <c r="B36" s="8">
        <v>26</v>
      </c>
      <c r="C36" s="20"/>
      <c r="D36" s="178"/>
      <c r="E36" s="179"/>
      <c r="F36" s="46"/>
      <c r="G36" s="64"/>
      <c r="H36" s="9"/>
      <c r="I36" s="66"/>
      <c r="J36" s="10"/>
      <c r="K36" s="42"/>
      <c r="L36" s="10"/>
      <c r="M36" s="28"/>
      <c r="N36" s="31"/>
      <c r="O36" s="34"/>
      <c r="P36" s="51" t="str">
        <f t="shared" si="0"/>
        <v/>
      </c>
      <c r="Q36" s="34"/>
      <c r="Y36" s="3">
        <f t="shared" si="1"/>
        <v>0</v>
      </c>
    </row>
    <row r="37" spans="2:25" ht="30" customHeight="1" x14ac:dyDescent="0.25">
      <c r="B37" s="11">
        <v>27</v>
      </c>
      <c r="C37" s="21"/>
      <c r="D37" s="174"/>
      <c r="E37" s="175"/>
      <c r="F37" s="47"/>
      <c r="G37" s="39"/>
      <c r="H37" s="9"/>
      <c r="I37" s="67"/>
      <c r="J37" s="10"/>
      <c r="K37" s="43"/>
      <c r="L37" s="10"/>
      <c r="M37" s="29"/>
      <c r="N37" s="32"/>
      <c r="O37" s="34"/>
      <c r="P37" s="52" t="str">
        <f t="shared" si="0"/>
        <v/>
      </c>
      <c r="Q37" s="34"/>
      <c r="Y37" s="3">
        <f t="shared" si="1"/>
        <v>0</v>
      </c>
    </row>
    <row r="38" spans="2:25" ht="30" customHeight="1" x14ac:dyDescent="0.25">
      <c r="B38" s="11">
        <v>28</v>
      </c>
      <c r="C38" s="21"/>
      <c r="D38" s="174"/>
      <c r="E38" s="175"/>
      <c r="F38" s="47"/>
      <c r="G38" s="65"/>
      <c r="H38" s="9"/>
      <c r="I38" s="67"/>
      <c r="J38" s="10"/>
      <c r="K38" s="43"/>
      <c r="L38" s="10"/>
      <c r="M38" s="29"/>
      <c r="N38" s="32"/>
      <c r="O38" s="34"/>
      <c r="P38" s="52" t="str">
        <f t="shared" si="0"/>
        <v/>
      </c>
      <c r="Q38" s="34"/>
      <c r="Y38" s="3">
        <f t="shared" si="1"/>
        <v>0</v>
      </c>
    </row>
    <row r="39" spans="2:25" ht="30" customHeight="1" x14ac:dyDescent="0.25">
      <c r="B39" s="11">
        <v>29</v>
      </c>
      <c r="C39" s="21"/>
      <c r="D39" s="174"/>
      <c r="E39" s="175"/>
      <c r="F39" s="47"/>
      <c r="G39" s="39"/>
      <c r="H39" s="9"/>
      <c r="I39" s="67"/>
      <c r="J39" s="10"/>
      <c r="K39" s="43"/>
      <c r="L39" s="10"/>
      <c r="M39" s="29"/>
      <c r="N39" s="32"/>
      <c r="O39" s="34"/>
      <c r="P39" s="52" t="str">
        <f t="shared" si="0"/>
        <v/>
      </c>
      <c r="Q39" s="34"/>
      <c r="Y39" s="3">
        <f t="shared" si="1"/>
        <v>0</v>
      </c>
    </row>
    <row r="40" spans="2:25" ht="30" customHeight="1" thickBot="1" x14ac:dyDescent="0.3">
      <c r="B40" s="12">
        <v>30</v>
      </c>
      <c r="C40" s="22"/>
      <c r="D40" s="176"/>
      <c r="E40" s="177"/>
      <c r="F40" s="48"/>
      <c r="G40" s="60"/>
      <c r="H40" s="9"/>
      <c r="I40" s="68"/>
      <c r="J40" s="10"/>
      <c r="K40" s="44"/>
      <c r="L40" s="10"/>
      <c r="M40" s="30"/>
      <c r="N40" s="33"/>
      <c r="O40" s="34"/>
      <c r="P40" s="53" t="str">
        <f t="shared" si="0"/>
        <v/>
      </c>
      <c r="Q40" s="34"/>
      <c r="Y40" s="3">
        <f t="shared" si="1"/>
        <v>0</v>
      </c>
    </row>
    <row r="41" spans="2:25" s="24" customFormat="1" ht="30" customHeight="1" thickBot="1" x14ac:dyDescent="0.4">
      <c r="B41" s="157" t="s">
        <v>27</v>
      </c>
      <c r="C41" s="158"/>
      <c r="D41" s="84" t="str">
        <f>IF(COUNT(C11:C40)&gt;0,COUNT(C11:C40),"")</f>
        <v/>
      </c>
      <c r="E41" s="85" t="s">
        <v>4</v>
      </c>
      <c r="F41" s="71" t="str">
        <f t="shared" ref="F41:G41" si="2">IF(COUNT(F11:F40)=0, "",AVERAGE(F11:F40))</f>
        <v/>
      </c>
      <c r="G41" s="79" t="str">
        <f t="shared" si="2"/>
        <v/>
      </c>
      <c r="H41" s="25"/>
      <c r="I41" s="80" t="str">
        <f t="shared" ref="I41" si="3">IF(COUNT(I11:I40)=0, "",AVERAGE(I11:I40))</f>
        <v/>
      </c>
      <c r="J41" s="26"/>
      <c r="K41" s="81" t="str">
        <f t="shared" ref="K41" si="4">IF(COUNT(K11:K40)=0, "",AVERAGE(K11:K40))</f>
        <v/>
      </c>
      <c r="L41" s="26"/>
      <c r="M41" s="25"/>
      <c r="N41" s="70" t="str">
        <f t="shared" ref="N41:Q41" si="5">IF(COUNT(N11:N40)=0, "",AVERAGE(N11:N40))</f>
        <v/>
      </c>
      <c r="O41" s="27" t="str">
        <f t="shared" si="5"/>
        <v/>
      </c>
      <c r="P41" s="82" t="str">
        <f t="shared" si="5"/>
        <v/>
      </c>
      <c r="Q41" s="24" t="str">
        <f t="shared" si="5"/>
        <v/>
      </c>
    </row>
    <row r="42" spans="2:25" s="24" customFormat="1" ht="30" customHeight="1" thickBot="1" x14ac:dyDescent="0.4">
      <c r="B42" s="69"/>
      <c r="C42" s="69"/>
      <c r="D42" s="83"/>
      <c r="E42" s="23" t="s">
        <v>100</v>
      </c>
      <c r="F42" s="78" t="str">
        <f>IF(COUNT(F11:F40)&gt;0,SUM(F11:F40),"")</f>
        <v/>
      </c>
      <c r="G42" s="145" t="str">
        <f>IF(COUNT(G11:G40)&gt;0,SUM(G11:G40),"")</f>
        <v/>
      </c>
      <c r="H42" s="73"/>
      <c r="I42" s="142" t="str">
        <f>IF(COUNT(I11:I40)&gt;0,SUM(I11:I40),"")</f>
        <v/>
      </c>
      <c r="J42" s="75"/>
      <c r="K42" s="143" t="str">
        <f>IF(COUNT(K11:K40)&gt;0,SUM(K11:K40),"")</f>
        <v/>
      </c>
      <c r="L42" s="75"/>
      <c r="M42" s="25"/>
      <c r="N42" s="142" t="str">
        <f>IF(COUNT(N11:N40)&gt;0,SUM(N11:N40),"")</f>
        <v/>
      </c>
      <c r="O42" s="77"/>
      <c r="P42" s="144" t="str">
        <f>IF(COUNT(P11:P40)&gt;0,SUM(P11:P40),"")</f>
        <v/>
      </c>
      <c r="Q42" s="76"/>
    </row>
    <row r="43" spans="2:25" x14ac:dyDescent="0.25">
      <c r="F43" s="72"/>
      <c r="I43" s="74"/>
      <c r="N43" s="74"/>
      <c r="P43" s="74"/>
    </row>
    <row r="44" spans="2:25" ht="13" thickBot="1" x14ac:dyDescent="0.3">
      <c r="H44" s="6"/>
      <c r="I44" s="6"/>
      <c r="J44" s="6"/>
      <c r="K44" s="6"/>
      <c r="L44" s="6"/>
      <c r="M44" s="6"/>
      <c r="N44" s="6"/>
    </row>
    <row r="45" spans="2:25" ht="30" customHeight="1" x14ac:dyDescent="0.25">
      <c r="B45" s="159" t="s">
        <v>68</v>
      </c>
      <c r="C45" s="160"/>
      <c r="D45" s="160"/>
      <c r="E45" s="161"/>
      <c r="F45" s="14"/>
      <c r="G45" s="169" t="s">
        <v>69</v>
      </c>
      <c r="H45" s="170"/>
      <c r="I45" s="170"/>
      <c r="J45" s="170"/>
      <c r="K45" s="170"/>
      <c r="L45" s="170"/>
      <c r="M45" s="170"/>
      <c r="N45" s="171"/>
    </row>
    <row r="46" spans="2:25" ht="60" customHeight="1" x14ac:dyDescent="0.25">
      <c r="B46" s="162" t="s">
        <v>23</v>
      </c>
      <c r="C46" s="163"/>
      <c r="D46" s="164"/>
      <c r="E46" s="165"/>
      <c r="F46" s="14"/>
      <c r="G46" s="166" t="s">
        <v>23</v>
      </c>
      <c r="H46" s="167"/>
      <c r="I46" s="168"/>
      <c r="J46" s="172"/>
      <c r="K46" s="172"/>
      <c r="L46" s="172"/>
      <c r="M46" s="172"/>
      <c r="N46" s="173"/>
    </row>
    <row r="47" spans="2:25" ht="60" customHeight="1" thickBot="1" x14ac:dyDescent="0.3">
      <c r="B47" s="148" t="s">
        <v>26</v>
      </c>
      <c r="C47" s="149"/>
      <c r="D47" s="150"/>
      <c r="E47" s="151"/>
      <c r="F47" s="14"/>
      <c r="G47" s="152" t="s">
        <v>26</v>
      </c>
      <c r="H47" s="153"/>
      <c r="I47" s="154"/>
      <c r="J47" s="155"/>
      <c r="K47" s="155"/>
      <c r="L47" s="155"/>
      <c r="M47" s="155"/>
      <c r="N47" s="156"/>
    </row>
    <row r="48" spans="2:25" x14ac:dyDescent="0.25">
      <c r="H48" s="6"/>
      <c r="I48" s="6"/>
      <c r="J48" s="6"/>
      <c r="K48" s="6"/>
      <c r="L48" s="6"/>
      <c r="M48" s="6"/>
      <c r="N48" s="6"/>
    </row>
  </sheetData>
  <sheetProtection algorithmName="SHA-512" hashValue="qZMHLibn9xOzfEGSU/QcTyXJZKA1WN1P6BUzytVk0wlISQaYMQX5oF0ts4qBetFTXnBKovpHOAtKjTj/vxZqZA==" saltValue="Nla30B0HvXREegDCf8d1fQ==" spinCount="100000" sheet="1" selectLockedCells="1"/>
  <mergeCells count="74">
    <mergeCell ref="B1:E1"/>
    <mergeCell ref="F1:K1"/>
    <mergeCell ref="L1:P1"/>
    <mergeCell ref="B2:C2"/>
    <mergeCell ref="B3:C3"/>
    <mergeCell ref="D3:I3"/>
    <mergeCell ref="J3:K3"/>
    <mergeCell ref="L3:M3"/>
    <mergeCell ref="N3:O3"/>
    <mergeCell ref="R3:U7"/>
    <mergeCell ref="B4:C4"/>
    <mergeCell ref="D4:I4"/>
    <mergeCell ref="J4:K4"/>
    <mergeCell ref="L4:M4"/>
    <mergeCell ref="B5:C5"/>
    <mergeCell ref="D5:F5"/>
    <mergeCell ref="H5:I5"/>
    <mergeCell ref="J5:K5"/>
    <mergeCell ref="L5:M5"/>
    <mergeCell ref="R11:V13"/>
    <mergeCell ref="D12:E12"/>
    <mergeCell ref="D13:E13"/>
    <mergeCell ref="B8:F8"/>
    <mergeCell ref="G8:G9"/>
    <mergeCell ref="M8:N8"/>
    <mergeCell ref="P8:P10"/>
    <mergeCell ref="R8:X10"/>
    <mergeCell ref="B9:B10"/>
    <mergeCell ref="C9:C10"/>
    <mergeCell ref="D9:E10"/>
    <mergeCell ref="F9:F10"/>
    <mergeCell ref="I9:I10"/>
    <mergeCell ref="D30:E30"/>
    <mergeCell ref="D19:E19"/>
    <mergeCell ref="K9:K10"/>
    <mergeCell ref="M9:M10"/>
    <mergeCell ref="N9:N10"/>
    <mergeCell ref="D11:E11"/>
    <mergeCell ref="D14:E14"/>
    <mergeCell ref="D15:E15"/>
    <mergeCell ref="D16:E16"/>
    <mergeCell ref="D17:E17"/>
    <mergeCell ref="D18:E18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B47:C47"/>
    <mergeCell ref="D47:E47"/>
    <mergeCell ref="G47:I47"/>
    <mergeCell ref="J47:N47"/>
    <mergeCell ref="B41:C41"/>
    <mergeCell ref="B45:E45"/>
    <mergeCell ref="B46:C46"/>
    <mergeCell ref="D46:E46"/>
    <mergeCell ref="G46:I46"/>
    <mergeCell ref="G45:N45"/>
    <mergeCell ref="J46:N46"/>
  </mergeCells>
  <conditionalFormatting sqref="G11:G40">
    <cfRule type="expression" dxfId="7" priority="4">
      <formula>$Y11=1</formula>
    </cfRule>
  </conditionalFormatting>
  <conditionalFormatting sqref="P11">
    <cfRule type="expression" dxfId="6" priority="3">
      <formula>$Y11=1</formula>
    </cfRule>
  </conditionalFormatting>
  <conditionalFormatting sqref="P12:P40">
    <cfRule type="expression" dxfId="5" priority="2">
      <formula>$Y12=1</formula>
    </cfRule>
  </conditionalFormatting>
  <conditionalFormatting sqref="G11:G40">
    <cfRule type="expression" dxfId="4" priority="1">
      <formula>$Y11=0</formula>
    </cfRule>
  </conditionalFormatting>
  <dataValidations count="4">
    <dataValidation type="list" allowBlank="1" showInputMessage="1" showErrorMessage="1" sqref="P3">
      <formula1>"HT, NT, NNT"</formula1>
    </dataValidation>
    <dataValidation type="decimal" allowBlank="1" showInputMessage="1" showErrorMessage="1" sqref="F11:F40">
      <formula1>0</formula1>
      <formula2>15</formula2>
    </dataValidation>
    <dataValidation type="whole" allowBlank="1" showInputMessage="1" showErrorMessage="1" sqref="I11:I40 K11:K40 N11:N40 G11:G40">
      <formula1>0</formula1>
      <formula2>15</formula2>
    </dataValidation>
    <dataValidation type="list" allowBlank="1" showInputMessage="1" showErrorMessage="1" sqref="M11:M40">
      <formula1>"S, N"</formula1>
    </dataValidation>
  </dataValidations>
  <pageMargins left="0.98425196850393704" right="0.39370078740157483" top="0.59055118110236227" bottom="0.59055118110236227" header="0.31496062992125984" footer="0.31496062992125984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Fachkürzel!$B$2:$B$36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2" tint="-0.249977111117893"/>
    <pageSetUpPr fitToPage="1"/>
  </sheetPr>
  <dimension ref="A1:Y48"/>
  <sheetViews>
    <sheetView showGridLines="0" zoomScale="70" zoomScaleNormal="70" workbookViewId="0">
      <pane ySplit="10" topLeftCell="A11" activePane="bottomLeft" state="frozen"/>
      <selection pane="bottomLeft" activeCell="B49" sqref="B49"/>
    </sheetView>
  </sheetViews>
  <sheetFormatPr baseColWidth="10" defaultColWidth="10.81640625" defaultRowHeight="12.5" x14ac:dyDescent="0.25"/>
  <cols>
    <col min="1" max="1" width="2.54296875" style="3" customWidth="1"/>
    <col min="2" max="2" width="6.7265625" style="3" customWidth="1"/>
    <col min="3" max="3" width="15" style="3" customWidth="1"/>
    <col min="4" max="4" width="22.7265625" style="3" customWidth="1"/>
    <col min="5" max="5" width="24.7265625" style="3" customWidth="1"/>
    <col min="6" max="7" width="11.7265625" style="3" customWidth="1"/>
    <col min="8" max="8" width="3.7265625" style="3" customWidth="1"/>
    <col min="9" max="9" width="15.7265625" style="3" customWidth="1"/>
    <col min="10" max="10" width="2.7265625" style="3" customWidth="1"/>
    <col min="11" max="11" width="15.7265625" style="3" customWidth="1"/>
    <col min="12" max="12" width="2.7265625" style="3" customWidth="1"/>
    <col min="13" max="14" width="10.1796875" style="3" customWidth="1"/>
    <col min="15" max="15" width="2.7265625" style="3" customWidth="1"/>
    <col min="16" max="16" width="16.26953125" style="3" customWidth="1"/>
    <col min="17" max="17" width="3.453125" style="3" customWidth="1"/>
    <col min="18" max="23" width="10.81640625" style="3"/>
    <col min="24" max="24" width="14.7265625" style="3" customWidth="1"/>
    <col min="25" max="25" width="5.26953125" style="3" hidden="1" customWidth="1"/>
    <col min="26" max="16384" width="10.81640625" style="3"/>
  </cols>
  <sheetData>
    <row r="1" spans="1:25" ht="69.650000000000006" customHeight="1" x14ac:dyDescent="0.25">
      <c r="A1" s="24"/>
      <c r="B1" s="242" t="str">
        <f>IF('Ergebnisblatt Abi 2024'!B1="","",'Ergebnisblatt Abi 2024'!B1)</f>
        <v/>
      </c>
      <c r="C1" s="242"/>
      <c r="D1" s="242"/>
      <c r="E1" s="242"/>
      <c r="F1" s="241" t="s">
        <v>40</v>
      </c>
      <c r="G1" s="241"/>
      <c r="H1" s="241"/>
      <c r="I1" s="241"/>
      <c r="J1" s="241"/>
      <c r="K1" s="241"/>
      <c r="L1" s="240" t="str">
        <f>IF('Ergebnisblatt Abi 2024'!L1="","",'Ergebnisblatt Abi 2024'!L1)</f>
        <v/>
      </c>
      <c r="M1" s="240"/>
      <c r="N1" s="240"/>
      <c r="O1" s="240"/>
      <c r="P1" s="240"/>
      <c r="R1" s="49"/>
      <c r="S1" s="49"/>
      <c r="T1" s="49"/>
      <c r="U1" s="49"/>
      <c r="V1" s="45"/>
      <c r="W1" s="45"/>
      <c r="X1" s="45"/>
    </row>
    <row r="2" spans="1:25" s="1" customFormat="1" ht="15" customHeight="1" x14ac:dyDescent="0.25">
      <c r="A2" s="86"/>
      <c r="B2" s="243"/>
      <c r="C2" s="243"/>
      <c r="D2" s="87"/>
      <c r="E2" s="88"/>
      <c r="F2" s="89"/>
      <c r="G2" s="90"/>
      <c r="H2" s="90"/>
      <c r="I2" s="90"/>
      <c r="J2" s="90"/>
      <c r="K2" s="90"/>
      <c r="L2" s="90"/>
      <c r="M2" s="90"/>
      <c r="N2" s="90"/>
      <c r="O2" s="86"/>
      <c r="P2" s="86"/>
      <c r="Q2" s="49"/>
      <c r="R2" s="49"/>
      <c r="S2" s="49"/>
      <c r="T2" s="49"/>
      <c r="U2" s="49"/>
      <c r="V2" s="45"/>
      <c r="W2" s="45"/>
      <c r="X2" s="45"/>
    </row>
    <row r="3" spans="1:25" s="1" customFormat="1" ht="30" customHeight="1" x14ac:dyDescent="0.25">
      <c r="A3" s="86"/>
      <c r="B3" s="246" t="s">
        <v>99</v>
      </c>
      <c r="C3" s="246"/>
      <c r="D3" s="287" t="str">
        <f>IF('Ergebnisblatt Abi 2024'!D3="","",'Ergebnisblatt Abi 2024'!D3)</f>
        <v/>
      </c>
      <c r="E3" s="287"/>
      <c r="F3" s="287"/>
      <c r="G3" s="287"/>
      <c r="H3" s="287"/>
      <c r="I3" s="287"/>
      <c r="J3" s="244" t="s">
        <v>24</v>
      </c>
      <c r="K3" s="245"/>
      <c r="L3" s="289" t="str">
        <f>IF('Ergebnisblatt Abi 2024'!L3="","",'Ergebnisblatt Abi 2024'!L3)</f>
        <v/>
      </c>
      <c r="M3" s="289"/>
      <c r="N3" s="228" t="s">
        <v>90</v>
      </c>
      <c r="O3" s="229"/>
      <c r="P3" s="146" t="str">
        <f>IF('Ergebnisblatt Abi 2024'!P3="","",'Ergebnisblatt Abi 2024'!P3)</f>
        <v/>
      </c>
      <c r="R3" s="212"/>
      <c r="S3" s="212"/>
      <c r="T3" s="212"/>
      <c r="U3" s="212"/>
      <c r="V3" s="45"/>
      <c r="W3" s="45"/>
      <c r="X3" s="45"/>
    </row>
    <row r="4" spans="1:25" s="1" customFormat="1" ht="30" customHeight="1" x14ac:dyDescent="0.25">
      <c r="A4" s="86"/>
      <c r="B4" s="246" t="s">
        <v>29</v>
      </c>
      <c r="C4" s="246"/>
      <c r="D4" s="287" t="str">
        <f>IF('Ergebnisblatt Abi 2024'!D4="","",'Ergebnisblatt Abi 2024'!D4)</f>
        <v/>
      </c>
      <c r="E4" s="287"/>
      <c r="F4" s="287"/>
      <c r="G4" s="287"/>
      <c r="H4" s="287"/>
      <c r="I4" s="287"/>
      <c r="J4" s="230" t="s">
        <v>25</v>
      </c>
      <c r="K4" s="231"/>
      <c r="L4" s="289" t="str">
        <f>IF('Ergebnisblatt Abi 2024'!L4="","",'Ergebnisblatt Abi 2024'!L4)</f>
        <v/>
      </c>
      <c r="M4" s="289"/>
      <c r="N4" s="91"/>
      <c r="O4" s="86"/>
      <c r="P4" s="86"/>
      <c r="Q4" s="49"/>
      <c r="R4" s="212"/>
      <c r="S4" s="212"/>
      <c r="T4" s="212"/>
      <c r="U4" s="212"/>
      <c r="V4" s="45"/>
      <c r="W4" s="45"/>
      <c r="X4" s="45"/>
    </row>
    <row r="5" spans="1:25" s="1" customFormat="1" ht="30" customHeight="1" x14ac:dyDescent="0.25">
      <c r="A5" s="86"/>
      <c r="B5" s="246" t="s">
        <v>3</v>
      </c>
      <c r="C5" s="246"/>
      <c r="D5" s="288" t="str">
        <f>IF('Ergebnisblatt Abi 2024'!D5="","",'Ergebnisblatt Abi 2024'!D5)</f>
        <v/>
      </c>
      <c r="E5" s="288"/>
      <c r="F5" s="288"/>
      <c r="G5" s="92" t="s">
        <v>70</v>
      </c>
      <c r="H5" s="288" t="str">
        <f>IF('Ergebnisblatt Abi 2024'!H5="","",'Ergebnisblatt Abi 2024'!H5)</f>
        <v/>
      </c>
      <c r="I5" s="288"/>
      <c r="J5" s="230" t="s">
        <v>30</v>
      </c>
      <c r="K5" s="231"/>
      <c r="L5" s="289" t="str">
        <f>IF('Ergebnisblatt Abi 2024'!L5="","",'Ergebnisblatt Abi 2024'!L5)</f>
        <v/>
      </c>
      <c r="M5" s="289"/>
      <c r="N5" s="91"/>
      <c r="O5" s="86"/>
      <c r="P5" s="86"/>
      <c r="Q5" s="49"/>
      <c r="R5" s="212"/>
      <c r="S5" s="212"/>
      <c r="T5" s="212"/>
      <c r="U5" s="212"/>
      <c r="V5" s="45"/>
      <c r="W5" s="45"/>
      <c r="X5" s="45"/>
    </row>
    <row r="6" spans="1:25" ht="13.1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49"/>
      <c r="R6" s="212"/>
      <c r="S6" s="212"/>
      <c r="T6" s="212"/>
      <c r="U6" s="212"/>
      <c r="V6" s="45"/>
      <c r="W6" s="45"/>
      <c r="X6" s="45"/>
    </row>
    <row r="7" spans="1:25" ht="13.9" customHeight="1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49"/>
      <c r="R7" s="212"/>
      <c r="S7" s="212"/>
      <c r="T7" s="212"/>
      <c r="U7" s="212"/>
      <c r="V7" s="45"/>
      <c r="W7" s="45"/>
      <c r="X7" s="45"/>
    </row>
    <row r="8" spans="1:25" ht="15" customHeight="1" x14ac:dyDescent="0.25">
      <c r="A8" s="24"/>
      <c r="B8" s="283" t="s">
        <v>21</v>
      </c>
      <c r="C8" s="285"/>
      <c r="D8" s="285"/>
      <c r="E8" s="285"/>
      <c r="F8" s="286"/>
      <c r="G8" s="253" t="s">
        <v>33</v>
      </c>
      <c r="H8" s="93"/>
      <c r="I8" s="94" t="s">
        <v>22</v>
      </c>
      <c r="J8" s="24"/>
      <c r="K8" s="94" t="s">
        <v>2</v>
      </c>
      <c r="L8" s="24"/>
      <c r="M8" s="283" t="s">
        <v>78</v>
      </c>
      <c r="N8" s="284"/>
      <c r="O8" s="24"/>
      <c r="P8" s="294" t="s">
        <v>91</v>
      </c>
      <c r="R8" s="200"/>
      <c r="S8" s="201"/>
      <c r="T8" s="201"/>
      <c r="U8" s="201"/>
      <c r="V8" s="201"/>
      <c r="W8" s="201"/>
      <c r="X8" s="201"/>
    </row>
    <row r="9" spans="1:25" ht="17.5" customHeight="1" x14ac:dyDescent="0.25">
      <c r="A9" s="24"/>
      <c r="B9" s="255" t="s">
        <v>1</v>
      </c>
      <c r="C9" s="247" t="s">
        <v>28</v>
      </c>
      <c r="D9" s="249" t="s">
        <v>0</v>
      </c>
      <c r="E9" s="250"/>
      <c r="F9" s="257" t="s">
        <v>89</v>
      </c>
      <c r="G9" s="254"/>
      <c r="H9" s="95"/>
      <c r="I9" s="232" t="s">
        <v>67</v>
      </c>
      <c r="J9" s="96"/>
      <c r="K9" s="232" t="s">
        <v>67</v>
      </c>
      <c r="L9" s="96"/>
      <c r="M9" s="290" t="s">
        <v>96</v>
      </c>
      <c r="N9" s="292" t="s">
        <v>92</v>
      </c>
      <c r="O9" s="24"/>
      <c r="P9" s="295"/>
      <c r="R9" s="201"/>
      <c r="S9" s="201"/>
      <c r="T9" s="201"/>
      <c r="U9" s="201"/>
      <c r="V9" s="201"/>
      <c r="W9" s="201"/>
      <c r="X9" s="201"/>
    </row>
    <row r="10" spans="1:25" ht="129.65" customHeight="1" thickBot="1" x14ac:dyDescent="0.3">
      <c r="A10" s="24"/>
      <c r="B10" s="256"/>
      <c r="C10" s="248"/>
      <c r="D10" s="251"/>
      <c r="E10" s="252"/>
      <c r="F10" s="258"/>
      <c r="G10" s="97" t="s">
        <v>34</v>
      </c>
      <c r="H10" s="95"/>
      <c r="I10" s="233"/>
      <c r="J10" s="24"/>
      <c r="K10" s="233"/>
      <c r="L10" s="24"/>
      <c r="M10" s="291"/>
      <c r="N10" s="293"/>
      <c r="O10" s="24"/>
      <c r="P10" s="295"/>
      <c r="R10" s="201"/>
      <c r="S10" s="201"/>
      <c r="T10" s="201"/>
      <c r="U10" s="201"/>
      <c r="V10" s="201"/>
      <c r="W10" s="201"/>
      <c r="X10" s="201"/>
      <c r="Y10" s="3" t="s">
        <v>93</v>
      </c>
    </row>
    <row r="11" spans="1:25" ht="30" customHeight="1" x14ac:dyDescent="0.5">
      <c r="A11" s="24"/>
      <c r="B11" s="98">
        <v>1</v>
      </c>
      <c r="C11" s="99" t="str">
        <f>IF('Ergebnisblatt Abi 2024'!C11="","",'Ergebnisblatt Abi 2024'!C11)</f>
        <v/>
      </c>
      <c r="D11" s="234"/>
      <c r="E11" s="235"/>
      <c r="F11" s="100" t="str">
        <f>IF('Ergebnisblatt Abi 2024'!F11="","",'Ergebnisblatt Abi 2024'!F11)</f>
        <v/>
      </c>
      <c r="G11" s="101" t="str">
        <f>IF('Ergebnisblatt Abi 2024'!G11="","",'Ergebnisblatt Abi 2024'!G11)</f>
        <v/>
      </c>
      <c r="H11" s="102"/>
      <c r="I11" s="103" t="str">
        <f>IF('Ergebnisblatt Abi 2024'!I11="","",'Ergebnisblatt Abi 2024'!I11)</f>
        <v/>
      </c>
      <c r="J11" s="26"/>
      <c r="K11" s="104" t="str">
        <f>IF('Ergebnisblatt Abi 2024'!K11="","",'Ergebnisblatt Abi 2024'!K11)</f>
        <v/>
      </c>
      <c r="L11" s="26"/>
      <c r="M11" s="105" t="str">
        <f>IF('Ergebnisblatt Abi 2024'!M11="","",'Ergebnisblatt Abi 2024'!M11)</f>
        <v/>
      </c>
      <c r="N11" s="106" t="str">
        <f>IF('Ergebnisblatt Abi 2024'!N11="","",'Ergebnisblatt Abi 2024'!N11)</f>
        <v/>
      </c>
      <c r="O11" s="107"/>
      <c r="P11" s="51" t="str">
        <f>IF('Ergebnisblatt Abi 2024'!P11="","",'Ergebnisblatt Abi 2024'!P11)</f>
        <v/>
      </c>
      <c r="Q11" s="34"/>
      <c r="R11" s="191"/>
      <c r="S11" s="191"/>
      <c r="T11" s="191"/>
      <c r="U11" s="191"/>
      <c r="V11" s="191"/>
      <c r="W11" s="50"/>
      <c r="Y11" s="3">
        <f>IF(OR($D$5="Bildende Kunst",$D$5="Musik",$D$5="Sport",$D$5="Chinesisch",$D$5="Englisch",$D$5="Französisch",$D$5="Italienisch",$D$5="Italienisch AbiStat",$D$5="Portugiesisch",$D$5="Russisch",$D$5="Spanisch"),1,0)</f>
        <v>0</v>
      </c>
    </row>
    <row r="12" spans="1:25" ht="30" customHeight="1" x14ac:dyDescent="0.25">
      <c r="A12" s="24"/>
      <c r="B12" s="108">
        <v>2</v>
      </c>
      <c r="C12" s="109" t="str">
        <f>IF('Ergebnisblatt Abi 2024'!C12="","",'Ergebnisblatt Abi 2024'!C12)</f>
        <v/>
      </c>
      <c r="D12" s="236"/>
      <c r="E12" s="237"/>
      <c r="F12" s="110" t="str">
        <f>IF('Ergebnisblatt Abi 2024'!F12="","",'Ergebnisblatt Abi 2024'!F12)</f>
        <v/>
      </c>
      <c r="G12" s="111" t="str">
        <f>IF('Ergebnisblatt Abi 2024'!G12="","",'Ergebnisblatt Abi 2024'!G12)</f>
        <v/>
      </c>
      <c r="H12" s="102"/>
      <c r="I12" s="112" t="str">
        <f>IF('Ergebnisblatt Abi 2024'!I12="","",'Ergebnisblatt Abi 2024'!I12)</f>
        <v/>
      </c>
      <c r="J12" s="26"/>
      <c r="K12" s="113" t="str">
        <f>IF('Ergebnisblatt Abi 2024'!K12="","",'Ergebnisblatt Abi 2024'!K12)</f>
        <v/>
      </c>
      <c r="L12" s="26"/>
      <c r="M12" s="114" t="str">
        <f>IF('Ergebnisblatt Abi 2024'!M12="","",'Ergebnisblatt Abi 2024'!M12)</f>
        <v/>
      </c>
      <c r="N12" s="115" t="str">
        <f>IF('Ergebnisblatt Abi 2024'!N12="","",'Ergebnisblatt Abi 2024'!N12)</f>
        <v/>
      </c>
      <c r="O12" s="107"/>
      <c r="P12" s="52" t="str">
        <f>IF('Ergebnisblatt Abi 2024'!P12="","",'Ergebnisblatt Abi 2024'!P12)</f>
        <v/>
      </c>
      <c r="Q12" s="34"/>
      <c r="R12" s="191"/>
      <c r="S12" s="191"/>
      <c r="T12" s="191"/>
      <c r="U12" s="191"/>
      <c r="V12" s="191"/>
      <c r="Y12" s="3">
        <f t="shared" ref="Y12:Y40" si="0">IF(OR($D$5="Bildende Kunst",$D$5="Musik",$D$5="Sport",$D$5="Chinesisch",$D$5="Englisch",$D$5="Französisch",$D$5="Italienisch",$D$5="Italienisch AbiStat",$D$5="Portugiesisch",$D$5="Russisch",$D$5="Spanisch"),1,0)</f>
        <v>0</v>
      </c>
    </row>
    <row r="13" spans="1:25" ht="30" customHeight="1" x14ac:dyDescent="0.25">
      <c r="A13" s="24"/>
      <c r="B13" s="108">
        <v>3</v>
      </c>
      <c r="C13" s="109" t="str">
        <f>IF('Ergebnisblatt Abi 2024'!C13="","",'Ergebnisblatt Abi 2024'!C13)</f>
        <v/>
      </c>
      <c r="D13" s="236"/>
      <c r="E13" s="237"/>
      <c r="F13" s="110" t="str">
        <f>IF('Ergebnisblatt Abi 2024'!F13="","",'Ergebnisblatt Abi 2024'!F13)</f>
        <v/>
      </c>
      <c r="G13" s="116" t="str">
        <f>IF('Ergebnisblatt Abi 2024'!G13="","",'Ergebnisblatt Abi 2024'!G13)</f>
        <v/>
      </c>
      <c r="H13" s="102"/>
      <c r="I13" s="112" t="str">
        <f>IF('Ergebnisblatt Abi 2024'!I13="","",'Ergebnisblatt Abi 2024'!I13)</f>
        <v/>
      </c>
      <c r="J13" s="26"/>
      <c r="K13" s="113" t="str">
        <f>IF('Ergebnisblatt Abi 2024'!K13="","",'Ergebnisblatt Abi 2024'!K13)</f>
        <v/>
      </c>
      <c r="L13" s="26"/>
      <c r="M13" s="114" t="str">
        <f>IF('Ergebnisblatt Abi 2024'!M13="","",'Ergebnisblatt Abi 2024'!M13)</f>
        <v/>
      </c>
      <c r="N13" s="115" t="str">
        <f>IF('Ergebnisblatt Abi 2024'!N13="","",'Ergebnisblatt Abi 2024'!N13)</f>
        <v/>
      </c>
      <c r="O13" s="107"/>
      <c r="P13" s="52" t="str">
        <f>IF('Ergebnisblatt Abi 2024'!P13="","",'Ergebnisblatt Abi 2024'!P13)</f>
        <v/>
      </c>
      <c r="Q13" s="34"/>
      <c r="R13" s="191"/>
      <c r="S13" s="191"/>
      <c r="T13" s="191"/>
      <c r="U13" s="191"/>
      <c r="V13" s="191"/>
      <c r="Y13" s="3">
        <f t="shared" si="0"/>
        <v>0</v>
      </c>
    </row>
    <row r="14" spans="1:25" ht="30" customHeight="1" x14ac:dyDescent="0.25">
      <c r="A14" s="24"/>
      <c r="B14" s="108">
        <v>4</v>
      </c>
      <c r="C14" s="109" t="str">
        <f>IF('Ergebnisblatt Abi 2024'!C14="","",'Ergebnisblatt Abi 2024'!C14)</f>
        <v/>
      </c>
      <c r="D14" s="236"/>
      <c r="E14" s="237"/>
      <c r="F14" s="110" t="str">
        <f>IF('Ergebnisblatt Abi 2024'!F14="","",'Ergebnisblatt Abi 2024'!F14)</f>
        <v/>
      </c>
      <c r="G14" s="116" t="str">
        <f>IF('Ergebnisblatt Abi 2024'!G14="","",'Ergebnisblatt Abi 2024'!G14)</f>
        <v/>
      </c>
      <c r="H14" s="102"/>
      <c r="I14" s="112" t="str">
        <f>IF('Ergebnisblatt Abi 2024'!I14="","",'Ergebnisblatt Abi 2024'!I14)</f>
        <v/>
      </c>
      <c r="J14" s="26"/>
      <c r="K14" s="113" t="str">
        <f>IF('Ergebnisblatt Abi 2024'!K14="","",'Ergebnisblatt Abi 2024'!K14)</f>
        <v/>
      </c>
      <c r="L14" s="26"/>
      <c r="M14" s="114" t="str">
        <f>IF('Ergebnisblatt Abi 2024'!M14="","",'Ergebnisblatt Abi 2024'!M14)</f>
        <v/>
      </c>
      <c r="N14" s="115" t="str">
        <f>IF('Ergebnisblatt Abi 2024'!N14="","",'Ergebnisblatt Abi 2024'!N14)</f>
        <v/>
      </c>
      <c r="O14" s="107"/>
      <c r="P14" s="52" t="str">
        <f>IF('Ergebnisblatt Abi 2024'!P14="","",'Ergebnisblatt Abi 2024'!P14)</f>
        <v/>
      </c>
      <c r="Q14" s="34"/>
      <c r="Y14" s="3">
        <f t="shared" si="0"/>
        <v>0</v>
      </c>
    </row>
    <row r="15" spans="1:25" ht="30" customHeight="1" thickBot="1" x14ac:dyDescent="0.3">
      <c r="A15" s="24"/>
      <c r="B15" s="117">
        <v>5</v>
      </c>
      <c r="C15" s="118" t="str">
        <f>IF('Ergebnisblatt Abi 2024'!C15="","",'Ergebnisblatt Abi 2024'!C15)</f>
        <v/>
      </c>
      <c r="D15" s="236"/>
      <c r="E15" s="237"/>
      <c r="F15" s="119" t="str">
        <f>IF('Ergebnisblatt Abi 2024'!F15="","",'Ergebnisblatt Abi 2024'!F15)</f>
        <v/>
      </c>
      <c r="G15" s="120" t="str">
        <f>IF('Ergebnisblatt Abi 2024'!G15="","",'Ergebnisblatt Abi 2024'!G15)</f>
        <v/>
      </c>
      <c r="H15" s="102"/>
      <c r="I15" s="121" t="str">
        <f>IF('Ergebnisblatt Abi 2024'!I15="","",'Ergebnisblatt Abi 2024'!I15)</f>
        <v/>
      </c>
      <c r="J15" s="26"/>
      <c r="K15" s="122" t="str">
        <f>IF('Ergebnisblatt Abi 2024'!K15="","",'Ergebnisblatt Abi 2024'!K15)</f>
        <v/>
      </c>
      <c r="L15" s="26"/>
      <c r="M15" s="123" t="str">
        <f>IF('Ergebnisblatt Abi 2024'!M15="","",'Ergebnisblatt Abi 2024'!M15)</f>
        <v/>
      </c>
      <c r="N15" s="124" t="str">
        <f>IF('Ergebnisblatt Abi 2024'!N15="","",'Ergebnisblatt Abi 2024'!N15)</f>
        <v/>
      </c>
      <c r="O15" s="107"/>
      <c r="P15" s="53" t="str">
        <f>IF('Ergebnisblatt Abi 2024'!P15="","",'Ergebnisblatt Abi 2024'!P15)</f>
        <v/>
      </c>
      <c r="Q15" s="34"/>
      <c r="Y15" s="3">
        <f t="shared" si="0"/>
        <v>0</v>
      </c>
    </row>
    <row r="16" spans="1:25" ht="30" customHeight="1" x14ac:dyDescent="0.25">
      <c r="A16" s="24"/>
      <c r="B16" s="98">
        <v>6</v>
      </c>
      <c r="C16" s="99" t="str">
        <f>IF('Ergebnisblatt Abi 2024'!C16="","",'Ergebnisblatt Abi 2024'!C16)</f>
        <v/>
      </c>
      <c r="D16" s="236"/>
      <c r="E16" s="237"/>
      <c r="F16" s="100" t="str">
        <f>IF('Ergebnisblatt Abi 2024'!F16="","",'Ergebnisblatt Abi 2024'!F16)</f>
        <v/>
      </c>
      <c r="G16" s="125" t="str">
        <f>IF('Ergebnisblatt Abi 2024'!G16="","",'Ergebnisblatt Abi 2024'!G16)</f>
        <v/>
      </c>
      <c r="H16" s="102"/>
      <c r="I16" s="103" t="str">
        <f>IF('Ergebnisblatt Abi 2024'!I16="","",'Ergebnisblatt Abi 2024'!I16)</f>
        <v/>
      </c>
      <c r="J16" s="26"/>
      <c r="K16" s="104" t="str">
        <f>IF('Ergebnisblatt Abi 2024'!K16="","",'Ergebnisblatt Abi 2024'!K16)</f>
        <v/>
      </c>
      <c r="L16" s="26"/>
      <c r="M16" s="105" t="str">
        <f>IF('Ergebnisblatt Abi 2024'!M16="","",'Ergebnisblatt Abi 2024'!M16)</f>
        <v/>
      </c>
      <c r="N16" s="106" t="str">
        <f>IF('Ergebnisblatt Abi 2024'!N16="","",'Ergebnisblatt Abi 2024'!N16)</f>
        <v/>
      </c>
      <c r="O16" s="107"/>
      <c r="P16" s="51" t="str">
        <f>IF('Ergebnisblatt Abi 2024'!P16="","",'Ergebnisblatt Abi 2024'!P16)</f>
        <v/>
      </c>
      <c r="Q16" s="34"/>
      <c r="Y16" s="3">
        <f t="shared" si="0"/>
        <v>0</v>
      </c>
    </row>
    <row r="17" spans="1:25" ht="30" customHeight="1" x14ac:dyDescent="0.25">
      <c r="A17" s="24"/>
      <c r="B17" s="108">
        <v>7</v>
      </c>
      <c r="C17" s="109" t="str">
        <f>IF('Ergebnisblatt Abi 2024'!C17="","",'Ergebnisblatt Abi 2024'!C17)</f>
        <v/>
      </c>
      <c r="D17" s="236"/>
      <c r="E17" s="237"/>
      <c r="F17" s="110" t="str">
        <f>IF('Ergebnisblatt Abi 2024'!F17="","",'Ergebnisblatt Abi 2024'!F17)</f>
        <v/>
      </c>
      <c r="G17" s="116" t="str">
        <f>IF('Ergebnisblatt Abi 2024'!G17="","",'Ergebnisblatt Abi 2024'!G17)</f>
        <v/>
      </c>
      <c r="H17" s="102"/>
      <c r="I17" s="112" t="str">
        <f>IF('Ergebnisblatt Abi 2024'!I17="","",'Ergebnisblatt Abi 2024'!I17)</f>
        <v/>
      </c>
      <c r="J17" s="26"/>
      <c r="K17" s="113" t="str">
        <f>IF('Ergebnisblatt Abi 2024'!K17="","",'Ergebnisblatt Abi 2024'!K17)</f>
        <v/>
      </c>
      <c r="L17" s="26"/>
      <c r="M17" s="114" t="str">
        <f>IF('Ergebnisblatt Abi 2024'!M17="","",'Ergebnisblatt Abi 2024'!M17)</f>
        <v/>
      </c>
      <c r="N17" s="115" t="str">
        <f>IF('Ergebnisblatt Abi 2024'!N17="","",'Ergebnisblatt Abi 2024'!N17)</f>
        <v/>
      </c>
      <c r="O17" s="107"/>
      <c r="P17" s="52" t="str">
        <f>IF('Ergebnisblatt Abi 2024'!P17="","",'Ergebnisblatt Abi 2024'!P17)</f>
        <v/>
      </c>
      <c r="Q17" s="34"/>
      <c r="Y17" s="3">
        <f t="shared" si="0"/>
        <v>0</v>
      </c>
    </row>
    <row r="18" spans="1:25" ht="30" customHeight="1" x14ac:dyDescent="0.25">
      <c r="A18" s="24"/>
      <c r="B18" s="108">
        <v>8</v>
      </c>
      <c r="C18" s="109" t="str">
        <f>IF('Ergebnisblatt Abi 2024'!C18="","",'Ergebnisblatt Abi 2024'!C18)</f>
        <v/>
      </c>
      <c r="D18" s="236"/>
      <c r="E18" s="237"/>
      <c r="F18" s="110" t="str">
        <f>IF('Ergebnisblatt Abi 2024'!F18="","",'Ergebnisblatt Abi 2024'!F18)</f>
        <v/>
      </c>
      <c r="G18" s="116" t="str">
        <f>IF('Ergebnisblatt Abi 2024'!G18="","",'Ergebnisblatt Abi 2024'!G18)</f>
        <v/>
      </c>
      <c r="H18" s="102"/>
      <c r="I18" s="112" t="str">
        <f>IF('Ergebnisblatt Abi 2024'!I18="","",'Ergebnisblatt Abi 2024'!I18)</f>
        <v/>
      </c>
      <c r="J18" s="26"/>
      <c r="K18" s="113" t="str">
        <f>IF('Ergebnisblatt Abi 2024'!K18="","",'Ergebnisblatt Abi 2024'!K18)</f>
        <v/>
      </c>
      <c r="L18" s="26"/>
      <c r="M18" s="114" t="str">
        <f>IF('Ergebnisblatt Abi 2024'!M18="","",'Ergebnisblatt Abi 2024'!M18)</f>
        <v/>
      </c>
      <c r="N18" s="115" t="str">
        <f>IF('Ergebnisblatt Abi 2024'!N18="","",'Ergebnisblatt Abi 2024'!N18)</f>
        <v/>
      </c>
      <c r="O18" s="107"/>
      <c r="P18" s="52" t="str">
        <f>IF('Ergebnisblatt Abi 2024'!P18="","",'Ergebnisblatt Abi 2024'!P18)</f>
        <v/>
      </c>
      <c r="Q18" s="34"/>
      <c r="Y18" s="3">
        <f t="shared" si="0"/>
        <v>0</v>
      </c>
    </row>
    <row r="19" spans="1:25" ht="30" customHeight="1" x14ac:dyDescent="0.25">
      <c r="A19" s="24"/>
      <c r="B19" s="108">
        <v>9</v>
      </c>
      <c r="C19" s="109" t="str">
        <f>IF('Ergebnisblatt Abi 2024'!C19="","",'Ergebnisblatt Abi 2024'!C19)</f>
        <v/>
      </c>
      <c r="D19" s="236"/>
      <c r="E19" s="237"/>
      <c r="F19" s="110" t="str">
        <f>IF('Ergebnisblatt Abi 2024'!F19="","",'Ergebnisblatt Abi 2024'!F19)</f>
        <v/>
      </c>
      <c r="G19" s="126" t="str">
        <f>IF('Ergebnisblatt Abi 2024'!G19="","",'Ergebnisblatt Abi 2024'!G19)</f>
        <v/>
      </c>
      <c r="H19" s="102"/>
      <c r="I19" s="112" t="str">
        <f>IF('Ergebnisblatt Abi 2024'!I19="","",'Ergebnisblatt Abi 2024'!I19)</f>
        <v/>
      </c>
      <c r="J19" s="26"/>
      <c r="K19" s="113" t="str">
        <f>IF('Ergebnisblatt Abi 2024'!K19="","",'Ergebnisblatt Abi 2024'!K19)</f>
        <v/>
      </c>
      <c r="L19" s="26"/>
      <c r="M19" s="114" t="str">
        <f>IF('Ergebnisblatt Abi 2024'!M19="","",'Ergebnisblatt Abi 2024'!M19)</f>
        <v/>
      </c>
      <c r="N19" s="115" t="str">
        <f>IF('Ergebnisblatt Abi 2024'!N19="","",'Ergebnisblatt Abi 2024'!N19)</f>
        <v/>
      </c>
      <c r="O19" s="107"/>
      <c r="P19" s="52" t="str">
        <f>IF('Ergebnisblatt Abi 2024'!P19="","",'Ergebnisblatt Abi 2024'!P19)</f>
        <v/>
      </c>
      <c r="Q19" s="34"/>
      <c r="Y19" s="3">
        <f t="shared" si="0"/>
        <v>0</v>
      </c>
    </row>
    <row r="20" spans="1:25" ht="30" customHeight="1" thickBot="1" x14ac:dyDescent="0.3">
      <c r="A20" s="24"/>
      <c r="B20" s="127">
        <v>10</v>
      </c>
      <c r="C20" s="128" t="str">
        <f>IF('Ergebnisblatt Abi 2024'!C20="","",'Ergebnisblatt Abi 2024'!C20)</f>
        <v/>
      </c>
      <c r="D20" s="236"/>
      <c r="E20" s="237"/>
      <c r="F20" s="129" t="str">
        <f>IF('Ergebnisblatt Abi 2024'!F20="","",'Ergebnisblatt Abi 2024'!F20)</f>
        <v/>
      </c>
      <c r="G20" s="130" t="str">
        <f>IF('Ergebnisblatt Abi 2024'!G20="","",'Ergebnisblatt Abi 2024'!G20)</f>
        <v/>
      </c>
      <c r="H20" s="102"/>
      <c r="I20" s="121" t="str">
        <f>IF('Ergebnisblatt Abi 2024'!I20="","",'Ergebnisblatt Abi 2024'!I20)</f>
        <v/>
      </c>
      <c r="J20" s="26"/>
      <c r="K20" s="122" t="str">
        <f>IF('Ergebnisblatt Abi 2024'!K20="","",'Ergebnisblatt Abi 2024'!K20)</f>
        <v/>
      </c>
      <c r="L20" s="26"/>
      <c r="M20" s="123" t="str">
        <f>IF('Ergebnisblatt Abi 2024'!M20="","",'Ergebnisblatt Abi 2024'!M20)</f>
        <v/>
      </c>
      <c r="N20" s="124" t="str">
        <f>IF('Ergebnisblatt Abi 2024'!N20="","",'Ergebnisblatt Abi 2024'!N20)</f>
        <v/>
      </c>
      <c r="O20" s="107"/>
      <c r="P20" s="53" t="str">
        <f>IF('Ergebnisblatt Abi 2024'!P20="","",'Ergebnisblatt Abi 2024'!P20)</f>
        <v/>
      </c>
      <c r="Q20" s="34"/>
      <c r="Y20" s="3">
        <f t="shared" si="0"/>
        <v>0</v>
      </c>
    </row>
    <row r="21" spans="1:25" ht="30" customHeight="1" x14ac:dyDescent="0.25">
      <c r="A21" s="24"/>
      <c r="B21" s="98">
        <v>11</v>
      </c>
      <c r="C21" s="99" t="str">
        <f>IF('Ergebnisblatt Abi 2024'!C21="","",'Ergebnisblatt Abi 2024'!C21)</f>
        <v/>
      </c>
      <c r="D21" s="236"/>
      <c r="E21" s="237"/>
      <c r="F21" s="100" t="str">
        <f>IF('Ergebnisblatt Abi 2024'!F21="","",'Ergebnisblatt Abi 2024'!F21)</f>
        <v/>
      </c>
      <c r="G21" s="101" t="str">
        <f>IF('Ergebnisblatt Abi 2024'!G21="","",'Ergebnisblatt Abi 2024'!G21)</f>
        <v/>
      </c>
      <c r="H21" s="131"/>
      <c r="I21" s="103" t="str">
        <f>IF('Ergebnisblatt Abi 2024'!I21="","",'Ergebnisblatt Abi 2024'!I21)</f>
        <v/>
      </c>
      <c r="J21" s="26"/>
      <c r="K21" s="104" t="str">
        <f>IF('Ergebnisblatt Abi 2024'!K21="","",'Ergebnisblatt Abi 2024'!K21)</f>
        <v/>
      </c>
      <c r="L21" s="26"/>
      <c r="M21" s="105" t="str">
        <f>IF('Ergebnisblatt Abi 2024'!M21="","",'Ergebnisblatt Abi 2024'!M21)</f>
        <v/>
      </c>
      <c r="N21" s="106" t="str">
        <f>IF('Ergebnisblatt Abi 2024'!N21="","",'Ergebnisblatt Abi 2024'!N21)</f>
        <v/>
      </c>
      <c r="O21" s="107"/>
      <c r="P21" s="51" t="str">
        <f>IF('Ergebnisblatt Abi 2024'!P21="","",'Ergebnisblatt Abi 2024'!P21)</f>
        <v/>
      </c>
      <c r="Q21" s="34"/>
      <c r="Y21" s="3">
        <f t="shared" si="0"/>
        <v>0</v>
      </c>
    </row>
    <row r="22" spans="1:25" ht="30" customHeight="1" x14ac:dyDescent="0.25">
      <c r="A22" s="24"/>
      <c r="B22" s="108">
        <v>12</v>
      </c>
      <c r="C22" s="109" t="str">
        <f>IF('Ergebnisblatt Abi 2024'!C22="","",'Ergebnisblatt Abi 2024'!C22)</f>
        <v/>
      </c>
      <c r="D22" s="236"/>
      <c r="E22" s="237"/>
      <c r="F22" s="110" t="str">
        <f>IF('Ergebnisblatt Abi 2024'!F22="","",'Ergebnisblatt Abi 2024'!F22)</f>
        <v/>
      </c>
      <c r="G22" s="111" t="str">
        <f>IF('Ergebnisblatt Abi 2024'!G22="","",'Ergebnisblatt Abi 2024'!G22)</f>
        <v/>
      </c>
      <c r="H22" s="132"/>
      <c r="I22" s="112" t="str">
        <f>IF('Ergebnisblatt Abi 2024'!I22="","",'Ergebnisblatt Abi 2024'!I22)</f>
        <v/>
      </c>
      <c r="J22" s="26"/>
      <c r="K22" s="113" t="str">
        <f>IF('Ergebnisblatt Abi 2024'!K22="","",'Ergebnisblatt Abi 2024'!K22)</f>
        <v/>
      </c>
      <c r="L22" s="26"/>
      <c r="M22" s="114" t="str">
        <f>IF('Ergebnisblatt Abi 2024'!M22="","",'Ergebnisblatt Abi 2024'!M22)</f>
        <v/>
      </c>
      <c r="N22" s="115" t="str">
        <f>IF('Ergebnisblatt Abi 2024'!N22="","",'Ergebnisblatt Abi 2024'!N22)</f>
        <v/>
      </c>
      <c r="O22" s="107"/>
      <c r="P22" s="52" t="str">
        <f>IF('Ergebnisblatt Abi 2024'!P22="","",'Ergebnisblatt Abi 2024'!P22)</f>
        <v/>
      </c>
      <c r="Q22" s="34"/>
      <c r="Y22" s="3">
        <f t="shared" si="0"/>
        <v>0</v>
      </c>
    </row>
    <row r="23" spans="1:25" ht="30" customHeight="1" x14ac:dyDescent="0.25">
      <c r="A23" s="24"/>
      <c r="B23" s="108">
        <v>13</v>
      </c>
      <c r="C23" s="109" t="str">
        <f>IF('Ergebnisblatt Abi 2024'!C23="","",'Ergebnisblatt Abi 2024'!C23)</f>
        <v/>
      </c>
      <c r="D23" s="236"/>
      <c r="E23" s="237"/>
      <c r="F23" s="110" t="str">
        <f>IF('Ergebnisblatt Abi 2024'!F23="","",'Ergebnisblatt Abi 2024'!F23)</f>
        <v/>
      </c>
      <c r="G23" s="116" t="str">
        <f>IF('Ergebnisblatt Abi 2024'!G23="","",'Ergebnisblatt Abi 2024'!G23)</f>
        <v/>
      </c>
      <c r="H23" s="132"/>
      <c r="I23" s="112" t="str">
        <f>IF('Ergebnisblatt Abi 2024'!I23="","",'Ergebnisblatt Abi 2024'!I23)</f>
        <v/>
      </c>
      <c r="J23" s="26"/>
      <c r="K23" s="113" t="str">
        <f>IF('Ergebnisblatt Abi 2024'!K23="","",'Ergebnisblatt Abi 2024'!K23)</f>
        <v/>
      </c>
      <c r="L23" s="26"/>
      <c r="M23" s="114" t="str">
        <f>IF('Ergebnisblatt Abi 2024'!M23="","",'Ergebnisblatt Abi 2024'!M23)</f>
        <v/>
      </c>
      <c r="N23" s="115" t="str">
        <f>IF('Ergebnisblatt Abi 2024'!N23="","",'Ergebnisblatt Abi 2024'!N23)</f>
        <v/>
      </c>
      <c r="O23" s="107"/>
      <c r="P23" s="52" t="str">
        <f>IF('Ergebnisblatt Abi 2024'!P23="","",'Ergebnisblatt Abi 2024'!P23)</f>
        <v/>
      </c>
      <c r="Q23" s="34"/>
      <c r="Y23" s="3">
        <f t="shared" si="0"/>
        <v>0</v>
      </c>
    </row>
    <row r="24" spans="1:25" ht="30" customHeight="1" x14ac:dyDescent="0.25">
      <c r="A24" s="24"/>
      <c r="B24" s="108">
        <v>14</v>
      </c>
      <c r="C24" s="109" t="str">
        <f>IF('Ergebnisblatt Abi 2024'!C24="","",'Ergebnisblatt Abi 2024'!C24)</f>
        <v/>
      </c>
      <c r="D24" s="236"/>
      <c r="E24" s="237"/>
      <c r="F24" s="110" t="str">
        <f>IF('Ergebnisblatt Abi 2024'!F24="","",'Ergebnisblatt Abi 2024'!F24)</f>
        <v/>
      </c>
      <c r="G24" s="116" t="str">
        <f>IF('Ergebnisblatt Abi 2024'!G24="","",'Ergebnisblatt Abi 2024'!G24)</f>
        <v/>
      </c>
      <c r="H24" s="132"/>
      <c r="I24" s="112" t="str">
        <f>IF('Ergebnisblatt Abi 2024'!I24="","",'Ergebnisblatt Abi 2024'!I24)</f>
        <v/>
      </c>
      <c r="J24" s="26"/>
      <c r="K24" s="113" t="str">
        <f>IF('Ergebnisblatt Abi 2024'!K24="","",'Ergebnisblatt Abi 2024'!K24)</f>
        <v/>
      </c>
      <c r="L24" s="26"/>
      <c r="M24" s="114" t="str">
        <f>IF('Ergebnisblatt Abi 2024'!M24="","",'Ergebnisblatt Abi 2024'!M24)</f>
        <v/>
      </c>
      <c r="N24" s="115" t="str">
        <f>IF('Ergebnisblatt Abi 2024'!N24="","",'Ergebnisblatt Abi 2024'!N24)</f>
        <v/>
      </c>
      <c r="O24" s="107"/>
      <c r="P24" s="52" t="str">
        <f>IF('Ergebnisblatt Abi 2024'!P24="","",'Ergebnisblatt Abi 2024'!P24)</f>
        <v/>
      </c>
      <c r="Q24" s="34"/>
      <c r="Y24" s="3">
        <f t="shared" si="0"/>
        <v>0</v>
      </c>
    </row>
    <row r="25" spans="1:25" ht="30" customHeight="1" thickBot="1" x14ac:dyDescent="0.3">
      <c r="A25" s="24"/>
      <c r="B25" s="117">
        <v>15</v>
      </c>
      <c r="C25" s="118" t="str">
        <f>IF('Ergebnisblatt Abi 2024'!C25="","",'Ergebnisblatt Abi 2024'!C25)</f>
        <v/>
      </c>
      <c r="D25" s="236"/>
      <c r="E25" s="237"/>
      <c r="F25" s="119" t="str">
        <f>IF('Ergebnisblatt Abi 2024'!F25="","",'Ergebnisblatt Abi 2024'!F25)</f>
        <v/>
      </c>
      <c r="G25" s="120" t="str">
        <f>IF('Ergebnisblatt Abi 2024'!G25="","",'Ergebnisblatt Abi 2024'!G25)</f>
        <v/>
      </c>
      <c r="H25" s="133"/>
      <c r="I25" s="121" t="str">
        <f>IF('Ergebnisblatt Abi 2024'!I25="","",'Ergebnisblatt Abi 2024'!I25)</f>
        <v/>
      </c>
      <c r="J25" s="26"/>
      <c r="K25" s="122" t="str">
        <f>IF('Ergebnisblatt Abi 2024'!K25="","",'Ergebnisblatt Abi 2024'!K25)</f>
        <v/>
      </c>
      <c r="L25" s="26"/>
      <c r="M25" s="123" t="str">
        <f>IF('Ergebnisblatt Abi 2024'!M25="","",'Ergebnisblatt Abi 2024'!M25)</f>
        <v/>
      </c>
      <c r="N25" s="124" t="str">
        <f>IF('Ergebnisblatt Abi 2024'!N25="","",'Ergebnisblatt Abi 2024'!N25)</f>
        <v/>
      </c>
      <c r="O25" s="107"/>
      <c r="P25" s="53" t="str">
        <f>IF('Ergebnisblatt Abi 2024'!P25="","",'Ergebnisblatt Abi 2024'!P25)</f>
        <v/>
      </c>
      <c r="Q25" s="34"/>
      <c r="Y25" s="3">
        <f t="shared" si="0"/>
        <v>0</v>
      </c>
    </row>
    <row r="26" spans="1:25" ht="30" customHeight="1" x14ac:dyDescent="0.25">
      <c r="A26" s="24"/>
      <c r="B26" s="134">
        <v>16</v>
      </c>
      <c r="C26" s="135" t="str">
        <f>IF('Ergebnisblatt Abi 2024'!C26="","",'Ergebnisblatt Abi 2024'!C26)</f>
        <v/>
      </c>
      <c r="D26" s="236"/>
      <c r="E26" s="237"/>
      <c r="F26" s="136" t="str">
        <f>IF('Ergebnisblatt Abi 2024'!F26="","",'Ergebnisblatt Abi 2024'!F26)</f>
        <v/>
      </c>
      <c r="G26" s="125" t="str">
        <f>IF('Ergebnisblatt Abi 2024'!G26="","",'Ergebnisblatt Abi 2024'!G26)</f>
        <v/>
      </c>
      <c r="H26" s="102"/>
      <c r="I26" s="103" t="str">
        <f>IF('Ergebnisblatt Abi 2024'!I26="","",'Ergebnisblatt Abi 2024'!I26)</f>
        <v/>
      </c>
      <c r="J26" s="26"/>
      <c r="K26" s="104" t="str">
        <f>IF('Ergebnisblatt Abi 2024'!K26="","",'Ergebnisblatt Abi 2024'!K26)</f>
        <v/>
      </c>
      <c r="L26" s="26"/>
      <c r="M26" s="105" t="str">
        <f>IF('Ergebnisblatt Abi 2024'!M26="","",'Ergebnisblatt Abi 2024'!M26)</f>
        <v/>
      </c>
      <c r="N26" s="106" t="str">
        <f>IF('Ergebnisblatt Abi 2024'!N26="","",'Ergebnisblatt Abi 2024'!N26)</f>
        <v/>
      </c>
      <c r="O26" s="107"/>
      <c r="P26" s="51" t="str">
        <f>IF('Ergebnisblatt Abi 2024'!P26="","",'Ergebnisblatt Abi 2024'!P26)</f>
        <v/>
      </c>
      <c r="Q26" s="34"/>
      <c r="Y26" s="3">
        <f t="shared" si="0"/>
        <v>0</v>
      </c>
    </row>
    <row r="27" spans="1:25" ht="30" customHeight="1" x14ac:dyDescent="0.25">
      <c r="A27" s="24"/>
      <c r="B27" s="108">
        <v>17</v>
      </c>
      <c r="C27" s="109" t="str">
        <f>IF('Ergebnisblatt Abi 2024'!C27="","",'Ergebnisblatt Abi 2024'!C27)</f>
        <v/>
      </c>
      <c r="D27" s="236"/>
      <c r="E27" s="237"/>
      <c r="F27" s="110" t="str">
        <f>IF('Ergebnisblatt Abi 2024'!F27="","",'Ergebnisblatt Abi 2024'!F27)</f>
        <v/>
      </c>
      <c r="G27" s="126" t="str">
        <f>IF('Ergebnisblatt Abi 2024'!G27="","",'Ergebnisblatt Abi 2024'!G27)</f>
        <v/>
      </c>
      <c r="H27" s="102"/>
      <c r="I27" s="112" t="str">
        <f>IF('Ergebnisblatt Abi 2024'!I27="","",'Ergebnisblatt Abi 2024'!I27)</f>
        <v/>
      </c>
      <c r="J27" s="26"/>
      <c r="K27" s="113" t="str">
        <f>IF('Ergebnisblatt Abi 2024'!K27="","",'Ergebnisblatt Abi 2024'!K27)</f>
        <v/>
      </c>
      <c r="L27" s="26"/>
      <c r="M27" s="114" t="str">
        <f>IF('Ergebnisblatt Abi 2024'!M27="","",'Ergebnisblatt Abi 2024'!M27)</f>
        <v/>
      </c>
      <c r="N27" s="115" t="str">
        <f>IF('Ergebnisblatt Abi 2024'!N27="","",'Ergebnisblatt Abi 2024'!N27)</f>
        <v/>
      </c>
      <c r="O27" s="107"/>
      <c r="P27" s="52" t="str">
        <f>IF('Ergebnisblatt Abi 2024'!P27="","",'Ergebnisblatt Abi 2024'!P27)</f>
        <v/>
      </c>
      <c r="Q27" s="34"/>
      <c r="Y27" s="3">
        <f t="shared" si="0"/>
        <v>0</v>
      </c>
    </row>
    <row r="28" spans="1:25" ht="30" customHeight="1" x14ac:dyDescent="0.25">
      <c r="A28" s="24"/>
      <c r="B28" s="108">
        <v>18</v>
      </c>
      <c r="C28" s="109" t="str">
        <f>IF('Ergebnisblatt Abi 2024'!C28="","",'Ergebnisblatt Abi 2024'!C28)</f>
        <v/>
      </c>
      <c r="D28" s="236"/>
      <c r="E28" s="237"/>
      <c r="F28" s="110" t="str">
        <f>IF('Ergebnisblatt Abi 2024'!F28="","",'Ergebnisblatt Abi 2024'!F28)</f>
        <v/>
      </c>
      <c r="G28" s="126" t="str">
        <f>IF('Ergebnisblatt Abi 2024'!G28="","",'Ergebnisblatt Abi 2024'!G28)</f>
        <v/>
      </c>
      <c r="H28" s="102"/>
      <c r="I28" s="112" t="str">
        <f>IF('Ergebnisblatt Abi 2024'!I28="","",'Ergebnisblatt Abi 2024'!I28)</f>
        <v/>
      </c>
      <c r="J28" s="26"/>
      <c r="K28" s="113" t="str">
        <f>IF('Ergebnisblatt Abi 2024'!K28="","",'Ergebnisblatt Abi 2024'!K28)</f>
        <v/>
      </c>
      <c r="L28" s="26"/>
      <c r="M28" s="114" t="str">
        <f>IF('Ergebnisblatt Abi 2024'!M28="","",'Ergebnisblatt Abi 2024'!M28)</f>
        <v/>
      </c>
      <c r="N28" s="115" t="str">
        <f>IF('Ergebnisblatt Abi 2024'!N28="","",'Ergebnisblatt Abi 2024'!N28)</f>
        <v/>
      </c>
      <c r="O28" s="107"/>
      <c r="P28" s="52" t="str">
        <f>IF('Ergebnisblatt Abi 2024'!P28="","",'Ergebnisblatt Abi 2024'!P28)</f>
        <v/>
      </c>
      <c r="Q28" s="34"/>
      <c r="Y28" s="3">
        <f t="shared" si="0"/>
        <v>0</v>
      </c>
    </row>
    <row r="29" spans="1:25" ht="30" customHeight="1" x14ac:dyDescent="0.25">
      <c r="A29" s="24"/>
      <c r="B29" s="108">
        <v>19</v>
      </c>
      <c r="C29" s="109" t="str">
        <f>IF('Ergebnisblatt Abi 2024'!C29="","",'Ergebnisblatt Abi 2024'!C29)</f>
        <v/>
      </c>
      <c r="D29" s="236"/>
      <c r="E29" s="237"/>
      <c r="F29" s="110" t="str">
        <f>IF('Ergebnisblatt Abi 2024'!F29="","",'Ergebnisblatt Abi 2024'!F29)</f>
        <v/>
      </c>
      <c r="G29" s="126" t="str">
        <f>IF('Ergebnisblatt Abi 2024'!G29="","",'Ergebnisblatt Abi 2024'!G29)</f>
        <v/>
      </c>
      <c r="H29" s="102"/>
      <c r="I29" s="112" t="str">
        <f>IF('Ergebnisblatt Abi 2024'!I29="","",'Ergebnisblatt Abi 2024'!I29)</f>
        <v/>
      </c>
      <c r="J29" s="26"/>
      <c r="K29" s="113" t="str">
        <f>IF('Ergebnisblatt Abi 2024'!K29="","",'Ergebnisblatt Abi 2024'!K29)</f>
        <v/>
      </c>
      <c r="L29" s="26"/>
      <c r="M29" s="114" t="str">
        <f>IF('Ergebnisblatt Abi 2024'!M29="","",'Ergebnisblatt Abi 2024'!M29)</f>
        <v/>
      </c>
      <c r="N29" s="115" t="str">
        <f>IF('Ergebnisblatt Abi 2024'!N29="","",'Ergebnisblatt Abi 2024'!N29)</f>
        <v/>
      </c>
      <c r="O29" s="107"/>
      <c r="P29" s="52" t="str">
        <f>IF('Ergebnisblatt Abi 2024'!P29="","",'Ergebnisblatt Abi 2024'!P29)</f>
        <v/>
      </c>
      <c r="Q29" s="34"/>
      <c r="Y29" s="3">
        <f t="shared" si="0"/>
        <v>0</v>
      </c>
    </row>
    <row r="30" spans="1:25" ht="30" customHeight="1" thickBot="1" x14ac:dyDescent="0.3">
      <c r="A30" s="24"/>
      <c r="B30" s="117">
        <v>20</v>
      </c>
      <c r="C30" s="118" t="str">
        <f>IF('Ergebnisblatt Abi 2024'!C30="","",'Ergebnisblatt Abi 2024'!C30)</f>
        <v/>
      </c>
      <c r="D30" s="236"/>
      <c r="E30" s="237"/>
      <c r="F30" s="119" t="str">
        <f>IF('Ergebnisblatt Abi 2024'!F30="","",'Ergebnisblatt Abi 2024'!F30)</f>
        <v/>
      </c>
      <c r="G30" s="130" t="str">
        <f>IF('Ergebnisblatt Abi 2024'!G30="","",'Ergebnisblatt Abi 2024'!G30)</f>
        <v/>
      </c>
      <c r="H30" s="102"/>
      <c r="I30" s="121" t="str">
        <f>IF('Ergebnisblatt Abi 2024'!I30="","",'Ergebnisblatt Abi 2024'!I30)</f>
        <v/>
      </c>
      <c r="J30" s="26"/>
      <c r="K30" s="122" t="str">
        <f>IF('Ergebnisblatt Abi 2024'!K30="","",'Ergebnisblatt Abi 2024'!K30)</f>
        <v/>
      </c>
      <c r="L30" s="26"/>
      <c r="M30" s="123" t="str">
        <f>IF('Ergebnisblatt Abi 2024'!M30="","",'Ergebnisblatt Abi 2024'!M30)</f>
        <v/>
      </c>
      <c r="N30" s="124" t="str">
        <f>IF('Ergebnisblatt Abi 2024'!N30="","",'Ergebnisblatt Abi 2024'!N30)</f>
        <v/>
      </c>
      <c r="O30" s="107"/>
      <c r="P30" s="53" t="str">
        <f>IF('Ergebnisblatt Abi 2024'!P30="","",'Ergebnisblatt Abi 2024'!P30)</f>
        <v/>
      </c>
      <c r="Q30" s="34"/>
      <c r="Y30" s="3">
        <f t="shared" si="0"/>
        <v>0</v>
      </c>
    </row>
    <row r="31" spans="1:25" ht="30" customHeight="1" x14ac:dyDescent="0.25">
      <c r="A31" s="24"/>
      <c r="B31" s="98">
        <v>21</v>
      </c>
      <c r="C31" s="99" t="str">
        <f>IF('Ergebnisblatt Abi 2024'!C31="","",'Ergebnisblatt Abi 2024'!C31)</f>
        <v/>
      </c>
      <c r="D31" s="236"/>
      <c r="E31" s="237"/>
      <c r="F31" s="100" t="str">
        <f>IF('Ergebnisblatt Abi 2024'!F31="","",'Ergebnisblatt Abi 2024'!F31)</f>
        <v/>
      </c>
      <c r="G31" s="101" t="str">
        <f>IF('Ergebnisblatt Abi 2024'!G31="","",'Ergebnisblatt Abi 2024'!G31)</f>
        <v/>
      </c>
      <c r="H31" s="102"/>
      <c r="I31" s="103" t="str">
        <f>IF('Ergebnisblatt Abi 2024'!I31="","",'Ergebnisblatt Abi 2024'!I31)</f>
        <v/>
      </c>
      <c r="J31" s="26"/>
      <c r="K31" s="104" t="str">
        <f>IF('Ergebnisblatt Abi 2024'!K31="","",'Ergebnisblatt Abi 2024'!K31)</f>
        <v/>
      </c>
      <c r="L31" s="26"/>
      <c r="M31" s="105" t="str">
        <f>IF('Ergebnisblatt Abi 2024'!M31="","",'Ergebnisblatt Abi 2024'!M31)</f>
        <v/>
      </c>
      <c r="N31" s="106" t="str">
        <f>IF('Ergebnisblatt Abi 2024'!N31="","",'Ergebnisblatt Abi 2024'!N31)</f>
        <v/>
      </c>
      <c r="O31" s="107"/>
      <c r="P31" s="51" t="str">
        <f>IF('Ergebnisblatt Abi 2024'!P31="","",'Ergebnisblatt Abi 2024'!P31)</f>
        <v/>
      </c>
      <c r="Q31" s="34"/>
      <c r="Y31" s="3">
        <f t="shared" si="0"/>
        <v>0</v>
      </c>
    </row>
    <row r="32" spans="1:25" ht="30" customHeight="1" x14ac:dyDescent="0.25">
      <c r="A32" s="24"/>
      <c r="B32" s="108">
        <v>22</v>
      </c>
      <c r="C32" s="109" t="str">
        <f>IF('Ergebnisblatt Abi 2024'!C32="","",'Ergebnisblatt Abi 2024'!C32)</f>
        <v/>
      </c>
      <c r="D32" s="236"/>
      <c r="E32" s="237"/>
      <c r="F32" s="110" t="str">
        <f>IF('Ergebnisblatt Abi 2024'!F32="","",'Ergebnisblatt Abi 2024'!F32)</f>
        <v/>
      </c>
      <c r="G32" s="126" t="str">
        <f>IF('Ergebnisblatt Abi 2024'!G32="","",'Ergebnisblatt Abi 2024'!G32)</f>
        <v/>
      </c>
      <c r="H32" s="102"/>
      <c r="I32" s="112" t="str">
        <f>IF('Ergebnisblatt Abi 2024'!I32="","",'Ergebnisblatt Abi 2024'!I32)</f>
        <v/>
      </c>
      <c r="J32" s="26"/>
      <c r="K32" s="113" t="str">
        <f>IF('Ergebnisblatt Abi 2024'!K32="","",'Ergebnisblatt Abi 2024'!K32)</f>
        <v/>
      </c>
      <c r="L32" s="26"/>
      <c r="M32" s="114" t="str">
        <f>IF('Ergebnisblatt Abi 2024'!M32="","",'Ergebnisblatt Abi 2024'!M32)</f>
        <v/>
      </c>
      <c r="N32" s="115" t="str">
        <f>IF('Ergebnisblatt Abi 2024'!N32="","",'Ergebnisblatt Abi 2024'!N32)</f>
        <v/>
      </c>
      <c r="O32" s="107"/>
      <c r="P32" s="52" t="str">
        <f>IF('Ergebnisblatt Abi 2024'!P32="","",'Ergebnisblatt Abi 2024'!P32)</f>
        <v/>
      </c>
      <c r="Q32" s="35"/>
      <c r="Y32" s="3">
        <f t="shared" si="0"/>
        <v>0</v>
      </c>
    </row>
    <row r="33" spans="1:25" ht="30" customHeight="1" x14ac:dyDescent="0.25">
      <c r="A33" s="24"/>
      <c r="B33" s="108">
        <v>23</v>
      </c>
      <c r="C33" s="109" t="str">
        <f>IF('Ergebnisblatt Abi 2024'!C33="","",'Ergebnisblatt Abi 2024'!C33)</f>
        <v/>
      </c>
      <c r="D33" s="236"/>
      <c r="E33" s="237"/>
      <c r="F33" s="110" t="str">
        <f>IF('Ergebnisblatt Abi 2024'!F33="","",'Ergebnisblatt Abi 2024'!F33)</f>
        <v/>
      </c>
      <c r="G33" s="126" t="str">
        <f>IF('Ergebnisblatt Abi 2024'!G33="","",'Ergebnisblatt Abi 2024'!G33)</f>
        <v/>
      </c>
      <c r="H33" s="102"/>
      <c r="I33" s="112" t="str">
        <f>IF('Ergebnisblatt Abi 2024'!I33="","",'Ergebnisblatt Abi 2024'!I33)</f>
        <v/>
      </c>
      <c r="J33" s="26"/>
      <c r="K33" s="113" t="str">
        <f>IF('Ergebnisblatt Abi 2024'!K33="","",'Ergebnisblatt Abi 2024'!K33)</f>
        <v/>
      </c>
      <c r="L33" s="26"/>
      <c r="M33" s="114" t="str">
        <f>IF('Ergebnisblatt Abi 2024'!M33="","",'Ergebnisblatt Abi 2024'!M33)</f>
        <v/>
      </c>
      <c r="N33" s="115" t="str">
        <f>IF('Ergebnisblatt Abi 2024'!N33="","",'Ergebnisblatt Abi 2024'!N33)</f>
        <v/>
      </c>
      <c r="O33" s="107"/>
      <c r="P33" s="52" t="str">
        <f>IF('Ergebnisblatt Abi 2024'!P33="","",'Ergebnisblatt Abi 2024'!P33)</f>
        <v/>
      </c>
      <c r="Q33" s="34"/>
      <c r="Y33" s="3">
        <f t="shared" si="0"/>
        <v>0</v>
      </c>
    </row>
    <row r="34" spans="1:25" ht="30" customHeight="1" x14ac:dyDescent="0.25">
      <c r="A34" s="24"/>
      <c r="B34" s="108">
        <v>24</v>
      </c>
      <c r="C34" s="109" t="str">
        <f>IF('Ergebnisblatt Abi 2024'!C34="","",'Ergebnisblatt Abi 2024'!C34)</f>
        <v/>
      </c>
      <c r="D34" s="236"/>
      <c r="E34" s="237"/>
      <c r="F34" s="110" t="str">
        <f>IF('Ergebnisblatt Abi 2024'!F34="","",'Ergebnisblatt Abi 2024'!F34)</f>
        <v/>
      </c>
      <c r="G34" s="111" t="str">
        <f>IF('Ergebnisblatt Abi 2024'!G34="","",'Ergebnisblatt Abi 2024'!G34)</f>
        <v/>
      </c>
      <c r="H34" s="102"/>
      <c r="I34" s="112" t="str">
        <f>IF('Ergebnisblatt Abi 2024'!I34="","",'Ergebnisblatt Abi 2024'!I34)</f>
        <v/>
      </c>
      <c r="J34" s="26"/>
      <c r="K34" s="113" t="str">
        <f>IF('Ergebnisblatt Abi 2024'!K34="","",'Ergebnisblatt Abi 2024'!K34)</f>
        <v/>
      </c>
      <c r="L34" s="26"/>
      <c r="M34" s="114" t="str">
        <f>IF('Ergebnisblatt Abi 2024'!M34="","",'Ergebnisblatt Abi 2024'!M34)</f>
        <v/>
      </c>
      <c r="N34" s="115" t="str">
        <f>IF('Ergebnisblatt Abi 2024'!N34="","",'Ergebnisblatt Abi 2024'!N34)</f>
        <v/>
      </c>
      <c r="O34" s="107"/>
      <c r="P34" s="52" t="str">
        <f>IF('Ergebnisblatt Abi 2024'!P34="","",'Ergebnisblatt Abi 2024'!P34)</f>
        <v/>
      </c>
      <c r="Q34" s="34"/>
      <c r="Y34" s="3">
        <f t="shared" si="0"/>
        <v>0</v>
      </c>
    </row>
    <row r="35" spans="1:25" ht="30" customHeight="1" thickBot="1" x14ac:dyDescent="0.3">
      <c r="A35" s="24"/>
      <c r="B35" s="117">
        <v>25</v>
      </c>
      <c r="C35" s="118" t="str">
        <f>IF('Ergebnisblatt Abi 2024'!C35="","",'Ergebnisblatt Abi 2024'!C35)</f>
        <v/>
      </c>
      <c r="D35" s="236"/>
      <c r="E35" s="237"/>
      <c r="F35" s="119" t="str">
        <f>IF('Ergebnisblatt Abi 2024'!F35="","",'Ergebnisblatt Abi 2024'!F35)</f>
        <v/>
      </c>
      <c r="G35" s="120" t="str">
        <f>IF('Ergebnisblatt Abi 2024'!G35="","",'Ergebnisblatt Abi 2024'!G35)</f>
        <v/>
      </c>
      <c r="H35" s="102"/>
      <c r="I35" s="121" t="str">
        <f>IF('Ergebnisblatt Abi 2024'!I35="","",'Ergebnisblatt Abi 2024'!I35)</f>
        <v/>
      </c>
      <c r="J35" s="26"/>
      <c r="K35" s="122" t="str">
        <f>IF('Ergebnisblatt Abi 2024'!K35="","",'Ergebnisblatt Abi 2024'!K35)</f>
        <v/>
      </c>
      <c r="L35" s="26"/>
      <c r="M35" s="123" t="str">
        <f>IF('Ergebnisblatt Abi 2024'!M35="","",'Ergebnisblatt Abi 2024'!M35)</f>
        <v/>
      </c>
      <c r="N35" s="124" t="str">
        <f>IF('Ergebnisblatt Abi 2024'!N35="","",'Ergebnisblatt Abi 2024'!N35)</f>
        <v/>
      </c>
      <c r="O35" s="107"/>
      <c r="P35" s="53" t="str">
        <f>IF('Ergebnisblatt Abi 2024'!P35="","",'Ergebnisblatt Abi 2024'!P35)</f>
        <v/>
      </c>
      <c r="Q35" s="34"/>
      <c r="Y35" s="3">
        <f t="shared" si="0"/>
        <v>0</v>
      </c>
    </row>
    <row r="36" spans="1:25" ht="30" customHeight="1" x14ac:dyDescent="0.25">
      <c r="A36" s="24"/>
      <c r="B36" s="98">
        <v>26</v>
      </c>
      <c r="C36" s="99" t="str">
        <f>IF('Ergebnisblatt Abi 2024'!C36="","",'Ergebnisblatt Abi 2024'!C36)</f>
        <v/>
      </c>
      <c r="D36" s="236"/>
      <c r="E36" s="237"/>
      <c r="F36" s="100" t="str">
        <f>IF('Ergebnisblatt Abi 2024'!F36="","",'Ergebnisblatt Abi 2024'!F36)</f>
        <v/>
      </c>
      <c r="G36" s="125" t="str">
        <f>IF('Ergebnisblatt Abi 2024'!G36="","",'Ergebnisblatt Abi 2024'!G36)</f>
        <v/>
      </c>
      <c r="H36" s="102"/>
      <c r="I36" s="103" t="str">
        <f>IF('Ergebnisblatt Abi 2024'!I36="","",'Ergebnisblatt Abi 2024'!I36)</f>
        <v/>
      </c>
      <c r="J36" s="26"/>
      <c r="K36" s="104" t="str">
        <f>IF('Ergebnisblatt Abi 2024'!K36="","",'Ergebnisblatt Abi 2024'!K36)</f>
        <v/>
      </c>
      <c r="L36" s="26"/>
      <c r="M36" s="105" t="str">
        <f>IF('Ergebnisblatt Abi 2024'!M36="","",'Ergebnisblatt Abi 2024'!M36)</f>
        <v/>
      </c>
      <c r="N36" s="106" t="str">
        <f>IF('Ergebnisblatt Abi 2024'!N36="","",'Ergebnisblatt Abi 2024'!N36)</f>
        <v/>
      </c>
      <c r="O36" s="107"/>
      <c r="P36" s="51" t="str">
        <f>IF('Ergebnisblatt Abi 2024'!P36="","",'Ergebnisblatt Abi 2024'!P36)</f>
        <v/>
      </c>
      <c r="Q36" s="34"/>
      <c r="Y36" s="3">
        <f t="shared" si="0"/>
        <v>0</v>
      </c>
    </row>
    <row r="37" spans="1:25" ht="30" customHeight="1" x14ac:dyDescent="0.25">
      <c r="A37" s="24"/>
      <c r="B37" s="108">
        <v>27</v>
      </c>
      <c r="C37" s="109" t="str">
        <f>IF('Ergebnisblatt Abi 2024'!C37="","",'Ergebnisblatt Abi 2024'!C37)</f>
        <v/>
      </c>
      <c r="D37" s="236"/>
      <c r="E37" s="237"/>
      <c r="F37" s="110" t="str">
        <f>IF('Ergebnisblatt Abi 2024'!F37="","",'Ergebnisblatt Abi 2024'!F37)</f>
        <v/>
      </c>
      <c r="G37" s="126" t="str">
        <f>IF('Ergebnisblatt Abi 2024'!G37="","",'Ergebnisblatt Abi 2024'!G37)</f>
        <v/>
      </c>
      <c r="H37" s="102"/>
      <c r="I37" s="112" t="str">
        <f>IF('Ergebnisblatt Abi 2024'!I37="","",'Ergebnisblatt Abi 2024'!I37)</f>
        <v/>
      </c>
      <c r="J37" s="26"/>
      <c r="K37" s="113" t="str">
        <f>IF('Ergebnisblatt Abi 2024'!K37="","",'Ergebnisblatt Abi 2024'!K37)</f>
        <v/>
      </c>
      <c r="L37" s="26"/>
      <c r="M37" s="114" t="str">
        <f>IF('Ergebnisblatt Abi 2024'!M37="","",'Ergebnisblatt Abi 2024'!M37)</f>
        <v/>
      </c>
      <c r="N37" s="115" t="str">
        <f>IF('Ergebnisblatt Abi 2024'!N37="","",'Ergebnisblatt Abi 2024'!N37)</f>
        <v/>
      </c>
      <c r="O37" s="107"/>
      <c r="P37" s="52" t="str">
        <f>IF('Ergebnisblatt Abi 2024'!P37="","",'Ergebnisblatt Abi 2024'!P37)</f>
        <v/>
      </c>
      <c r="Q37" s="34"/>
      <c r="Y37" s="3">
        <f t="shared" si="0"/>
        <v>0</v>
      </c>
    </row>
    <row r="38" spans="1:25" ht="30" customHeight="1" x14ac:dyDescent="0.25">
      <c r="A38" s="24"/>
      <c r="B38" s="108">
        <v>28</v>
      </c>
      <c r="C38" s="109" t="str">
        <f>IF('Ergebnisblatt Abi 2024'!C38="","",'Ergebnisblatt Abi 2024'!C38)</f>
        <v/>
      </c>
      <c r="D38" s="236"/>
      <c r="E38" s="237"/>
      <c r="F38" s="110" t="str">
        <f>IF('Ergebnisblatt Abi 2024'!F38="","",'Ergebnisblatt Abi 2024'!F38)</f>
        <v/>
      </c>
      <c r="G38" s="111" t="str">
        <f>IF('Ergebnisblatt Abi 2024'!G38="","",'Ergebnisblatt Abi 2024'!G38)</f>
        <v/>
      </c>
      <c r="H38" s="102"/>
      <c r="I38" s="112" t="str">
        <f>IF('Ergebnisblatt Abi 2024'!I38="","",'Ergebnisblatt Abi 2024'!I38)</f>
        <v/>
      </c>
      <c r="J38" s="26"/>
      <c r="K38" s="113" t="str">
        <f>IF('Ergebnisblatt Abi 2024'!K38="","",'Ergebnisblatt Abi 2024'!K38)</f>
        <v/>
      </c>
      <c r="L38" s="26"/>
      <c r="M38" s="114" t="str">
        <f>IF('Ergebnisblatt Abi 2024'!M38="","",'Ergebnisblatt Abi 2024'!M38)</f>
        <v/>
      </c>
      <c r="N38" s="115" t="str">
        <f>IF('Ergebnisblatt Abi 2024'!N38="","",'Ergebnisblatt Abi 2024'!N38)</f>
        <v/>
      </c>
      <c r="O38" s="107"/>
      <c r="P38" s="52" t="str">
        <f>IF('Ergebnisblatt Abi 2024'!P38="","",'Ergebnisblatt Abi 2024'!P38)</f>
        <v/>
      </c>
      <c r="Q38" s="34"/>
      <c r="Y38" s="3">
        <f t="shared" si="0"/>
        <v>0</v>
      </c>
    </row>
    <row r="39" spans="1:25" ht="30" customHeight="1" x14ac:dyDescent="0.25">
      <c r="A39" s="24"/>
      <c r="B39" s="108">
        <v>29</v>
      </c>
      <c r="C39" s="109" t="str">
        <f>IF('Ergebnisblatt Abi 2024'!C39="","",'Ergebnisblatt Abi 2024'!C39)</f>
        <v/>
      </c>
      <c r="D39" s="236"/>
      <c r="E39" s="237"/>
      <c r="F39" s="110" t="str">
        <f>IF('Ergebnisblatt Abi 2024'!F39="","",'Ergebnisblatt Abi 2024'!F39)</f>
        <v/>
      </c>
      <c r="G39" s="126" t="str">
        <f>IF('Ergebnisblatt Abi 2024'!G39="","",'Ergebnisblatt Abi 2024'!G39)</f>
        <v/>
      </c>
      <c r="H39" s="102"/>
      <c r="I39" s="112" t="str">
        <f>IF('Ergebnisblatt Abi 2024'!I39="","",'Ergebnisblatt Abi 2024'!I39)</f>
        <v/>
      </c>
      <c r="J39" s="26"/>
      <c r="K39" s="113" t="str">
        <f>IF('Ergebnisblatt Abi 2024'!K39="","",'Ergebnisblatt Abi 2024'!K39)</f>
        <v/>
      </c>
      <c r="L39" s="26"/>
      <c r="M39" s="114" t="str">
        <f>IF('Ergebnisblatt Abi 2024'!M39="","",'Ergebnisblatt Abi 2024'!M39)</f>
        <v/>
      </c>
      <c r="N39" s="115" t="str">
        <f>IF('Ergebnisblatt Abi 2024'!N39="","",'Ergebnisblatt Abi 2024'!N39)</f>
        <v/>
      </c>
      <c r="O39" s="107"/>
      <c r="P39" s="52" t="str">
        <f>IF('Ergebnisblatt Abi 2024'!P39="","",'Ergebnisblatt Abi 2024'!P39)</f>
        <v/>
      </c>
      <c r="Q39" s="34"/>
      <c r="Y39" s="3">
        <f t="shared" si="0"/>
        <v>0</v>
      </c>
    </row>
    <row r="40" spans="1:25" ht="30" customHeight="1" thickBot="1" x14ac:dyDescent="0.3">
      <c r="A40" s="24"/>
      <c r="B40" s="117">
        <v>30</v>
      </c>
      <c r="C40" s="118" t="str">
        <f>IF('Ergebnisblatt Abi 2024'!C40="","",'Ergebnisblatt Abi 2024'!C40)</f>
        <v/>
      </c>
      <c r="D40" s="238"/>
      <c r="E40" s="239"/>
      <c r="F40" s="119" t="str">
        <f>IF('Ergebnisblatt Abi 2024'!F40="","",'Ergebnisblatt Abi 2024'!F40)</f>
        <v/>
      </c>
      <c r="G40" s="130" t="str">
        <f>IF('Ergebnisblatt Abi 2024'!G40="","",'Ergebnisblatt Abi 2024'!G40)</f>
        <v/>
      </c>
      <c r="H40" s="102"/>
      <c r="I40" s="121" t="str">
        <f>IF('Ergebnisblatt Abi 2024'!I40="","",'Ergebnisblatt Abi 2024'!I40)</f>
        <v/>
      </c>
      <c r="J40" s="26"/>
      <c r="K40" s="122" t="str">
        <f>IF('Ergebnisblatt Abi 2024'!K40="","",'Ergebnisblatt Abi 2024'!K40)</f>
        <v/>
      </c>
      <c r="L40" s="26"/>
      <c r="M40" s="123" t="str">
        <f>IF('Ergebnisblatt Abi 2024'!M40="","",'Ergebnisblatt Abi 2024'!M40)</f>
        <v/>
      </c>
      <c r="N40" s="124" t="str">
        <f>IF('Ergebnisblatt Abi 2024'!N40="","",'Ergebnisblatt Abi 2024'!N40)</f>
        <v/>
      </c>
      <c r="O40" s="107"/>
      <c r="P40" s="53" t="str">
        <f>IF('Ergebnisblatt Abi 2024'!P40="","",'Ergebnisblatt Abi 2024'!P40)</f>
        <v/>
      </c>
      <c r="Q40" s="34"/>
      <c r="Y40" s="3">
        <f t="shared" si="0"/>
        <v>0</v>
      </c>
    </row>
    <row r="41" spans="1:25" s="24" customFormat="1" ht="30" customHeight="1" thickBot="1" x14ac:dyDescent="0.4">
      <c r="B41" s="157" t="s">
        <v>27</v>
      </c>
      <c r="C41" s="158"/>
      <c r="D41" s="84" t="str">
        <f>IF('Ergebnisblatt Abi 2024'!D41="","",'Ergebnisblatt Abi 2024'!D41)</f>
        <v/>
      </c>
      <c r="E41" s="85" t="s">
        <v>4</v>
      </c>
      <c r="F41" s="71" t="str">
        <f>IF('Ergebnisblatt Abi 2024'!F41="","",'Ergebnisblatt Abi 2024'!F41)</f>
        <v/>
      </c>
      <c r="G41" s="79" t="str">
        <f t="shared" ref="G41" si="1">IF(COUNT(G11:G40)=0, "",AVERAGE(G11:G40))</f>
        <v/>
      </c>
      <c r="H41" s="25"/>
      <c r="I41" s="80" t="str">
        <f>IF('Ergebnisblatt Abi 2024'!I41="","",'Ergebnisblatt Abi 2024'!I41)</f>
        <v/>
      </c>
      <c r="J41" s="26"/>
      <c r="K41" s="81" t="str">
        <f>IF('Ergebnisblatt Abi 2024'!K41="","",'Ergebnisblatt Abi 2024'!K41)</f>
        <v/>
      </c>
      <c r="L41" s="26"/>
      <c r="M41" s="25"/>
      <c r="N41" s="70" t="str">
        <f>IF('Ergebnisblatt Abi 2024'!N41="","",'Ergebnisblatt Abi 2024'!N41)</f>
        <v/>
      </c>
      <c r="O41" s="27" t="str">
        <f t="shared" ref="O41" si="2">IF(COUNT(O11:O40)=0, "",AVERAGE(O11:O40))</f>
        <v/>
      </c>
      <c r="P41" s="82" t="str">
        <f>IF('Ergebnisblatt Abi 2024'!P41="","",'Ergebnisblatt Abi 2024'!P41)</f>
        <v/>
      </c>
      <c r="Q41" s="24" t="str">
        <f t="shared" ref="Q41" si="3">IF(COUNT(Q11:Q40)=0, "",AVERAGE(Q11:Q40))</f>
        <v/>
      </c>
    </row>
    <row r="42" spans="1:25" s="24" customFormat="1" ht="30" customHeight="1" thickBot="1" x14ac:dyDescent="0.4">
      <c r="B42" s="69"/>
      <c r="C42" s="69"/>
      <c r="D42" s="83"/>
      <c r="E42" s="23" t="s">
        <v>100</v>
      </c>
      <c r="F42" s="147" t="str">
        <f>IF('Ergebnisblatt Abi 2024'!F42="","",'Ergebnisblatt Abi 2024'!F42)</f>
        <v/>
      </c>
      <c r="G42" s="145" t="str">
        <f>IF(COUNT(G11:G40)&gt;0,SUM(G11:G40),"")</f>
        <v/>
      </c>
      <c r="H42" s="73"/>
      <c r="I42" s="142" t="str">
        <f>IF('Ergebnisblatt Abi 2024'!I42="","",'Ergebnisblatt Abi 2024'!I42)</f>
        <v/>
      </c>
      <c r="J42" s="75"/>
      <c r="K42" s="143" t="str">
        <f>IF('Ergebnisblatt Abi 2024'!K42="","",'Ergebnisblatt Abi 2024'!K42)</f>
        <v/>
      </c>
      <c r="L42" s="75"/>
      <c r="M42" s="25"/>
      <c r="N42" s="142" t="str">
        <f>IF('Ergebnisblatt Abi 2024'!N42="","",'Ergebnisblatt Abi 2024'!N42)</f>
        <v/>
      </c>
      <c r="O42" s="77"/>
      <c r="P42" s="144" t="str">
        <f>IF('Ergebnisblatt Abi 2024'!P42="","",'Ergebnisblatt Abi 2024'!P42)</f>
        <v/>
      </c>
      <c r="Q42" s="76"/>
    </row>
    <row r="43" spans="1:25" x14ac:dyDescent="0.25">
      <c r="A43" s="24"/>
      <c r="B43" s="24"/>
      <c r="C43" s="24"/>
      <c r="D43" s="24"/>
      <c r="E43" s="24"/>
      <c r="F43" s="137"/>
      <c r="G43" s="24"/>
      <c r="H43" s="24"/>
      <c r="I43" s="138"/>
      <c r="J43" s="24"/>
      <c r="K43" s="24"/>
      <c r="L43" s="24"/>
      <c r="M43" s="24"/>
      <c r="N43" s="138"/>
      <c r="O43" s="24"/>
      <c r="P43" s="138"/>
    </row>
    <row r="44" spans="1:25" ht="13" thickBot="1" x14ac:dyDescent="0.3">
      <c r="A44" s="24"/>
      <c r="B44" s="24"/>
      <c r="C44" s="24"/>
      <c r="D44" s="24"/>
      <c r="E44" s="24"/>
      <c r="F44" s="24"/>
      <c r="G44" s="24"/>
      <c r="H44" s="139"/>
      <c r="I44" s="139"/>
      <c r="J44" s="139"/>
      <c r="K44" s="139"/>
      <c r="L44" s="139"/>
      <c r="M44" s="139"/>
      <c r="N44" s="139"/>
      <c r="O44" s="24"/>
      <c r="P44" s="24"/>
    </row>
    <row r="45" spans="1:25" ht="30" customHeight="1" x14ac:dyDescent="0.25">
      <c r="A45" s="24"/>
      <c r="B45" s="276" t="s">
        <v>68</v>
      </c>
      <c r="C45" s="277"/>
      <c r="D45" s="277"/>
      <c r="E45" s="278"/>
      <c r="F45" s="140"/>
      <c r="G45" s="269" t="s">
        <v>69</v>
      </c>
      <c r="H45" s="270"/>
      <c r="I45" s="270"/>
      <c r="J45" s="270"/>
      <c r="K45" s="270"/>
      <c r="L45" s="270"/>
      <c r="M45" s="270"/>
      <c r="N45" s="271"/>
      <c r="O45" s="24"/>
      <c r="P45" s="24"/>
    </row>
    <row r="46" spans="1:25" ht="60" customHeight="1" x14ac:dyDescent="0.25">
      <c r="A46" s="24"/>
      <c r="B46" s="281" t="s">
        <v>23</v>
      </c>
      <c r="C46" s="282"/>
      <c r="D46" s="274" t="str">
        <f>IF('Ergebnisblatt Abi 2024'!D46="","",'Ergebnisblatt Abi 2024'!D46)</f>
        <v/>
      </c>
      <c r="E46" s="275" t="str">
        <f>IF('Ergebnisblatt Abi 2024'!E46="","",'Ergebnisblatt Abi 2024'!E46)</f>
        <v/>
      </c>
      <c r="F46" s="140"/>
      <c r="G46" s="259" t="s">
        <v>23</v>
      </c>
      <c r="H46" s="260"/>
      <c r="I46" s="261"/>
      <c r="J46" s="267" t="str">
        <f>IF('Ergebnisblatt Abi 2024'!J46="","",'Ergebnisblatt Abi 2024'!J46)</f>
        <v/>
      </c>
      <c r="K46" s="267" t="str">
        <f>IF('Ergebnisblatt Abi 2024'!K46="","",'Ergebnisblatt Abi 2024'!K46)</f>
        <v/>
      </c>
      <c r="L46" s="267" t="str">
        <f>IF('Ergebnisblatt Abi 2024'!L46="","",'Ergebnisblatt Abi 2024'!L46)</f>
        <v/>
      </c>
      <c r="M46" s="267" t="str">
        <f>IF('Ergebnisblatt Abi 2024'!M46="","",'Ergebnisblatt Abi 2024'!M46)</f>
        <v/>
      </c>
      <c r="N46" s="268" t="str">
        <f>IF('Ergebnisblatt Abi 2024'!N46="","",'Ergebnisblatt Abi 2024'!N46)</f>
        <v/>
      </c>
      <c r="O46" s="24"/>
      <c r="P46" s="24"/>
    </row>
    <row r="47" spans="1:25" ht="60" customHeight="1" thickBot="1" x14ac:dyDescent="0.3">
      <c r="A47" s="24"/>
      <c r="B47" s="279" t="s">
        <v>26</v>
      </c>
      <c r="C47" s="280"/>
      <c r="D47" s="272" t="str">
        <f>IF('Ergebnisblatt Abi 2024'!D47="","",'Ergebnisblatt Abi 2024'!D47)</f>
        <v/>
      </c>
      <c r="E47" s="273" t="str">
        <f>IF('Ergebnisblatt Abi 2024'!E47="","",'Ergebnisblatt Abi 2024'!E47)</f>
        <v/>
      </c>
      <c r="F47" s="140"/>
      <c r="G47" s="262" t="s">
        <v>26</v>
      </c>
      <c r="H47" s="263"/>
      <c r="I47" s="264"/>
      <c r="J47" s="265" t="str">
        <f>IF('Ergebnisblatt Abi 2024'!J47="","",'Ergebnisblatt Abi 2024'!J47)</f>
        <v/>
      </c>
      <c r="K47" s="265" t="str">
        <f>IF('Ergebnisblatt Abi 2024'!K47="","",'Ergebnisblatt Abi 2024'!K47)</f>
        <v/>
      </c>
      <c r="L47" s="265" t="str">
        <f>IF('Ergebnisblatt Abi 2024'!L47="","",'Ergebnisblatt Abi 2024'!L47)</f>
        <v/>
      </c>
      <c r="M47" s="265" t="str">
        <f>IF('Ergebnisblatt Abi 2024'!M47="","",'Ergebnisblatt Abi 2024'!M47)</f>
        <v/>
      </c>
      <c r="N47" s="266" t="str">
        <f>IF('Ergebnisblatt Abi 2024'!N47="","",'Ergebnisblatt Abi 2024'!N47)</f>
        <v/>
      </c>
      <c r="O47" s="24"/>
      <c r="P47" s="24"/>
    </row>
    <row r="48" spans="1:25" x14ac:dyDescent="0.25">
      <c r="H48" s="6"/>
      <c r="I48" s="6"/>
      <c r="J48" s="6"/>
      <c r="K48" s="6"/>
      <c r="L48" s="6"/>
      <c r="M48" s="6"/>
      <c r="N48" s="6"/>
    </row>
  </sheetData>
  <sheetProtection algorithmName="SHA-512" hashValue="6tyeyuSAOfh1D6cuU7SB2hTFmBe6bJpoof2zGL7ZDIFg5PtEbEp8K15s/TMMwV9aScq5jDWdTvWKYV6hjhgo+A==" saltValue="90iHaviHSp9yWYI54/vhFw==" spinCount="100000" sheet="1" selectLockedCells="1"/>
  <mergeCells count="45">
    <mergeCell ref="R3:U7"/>
    <mergeCell ref="R11:V13"/>
    <mergeCell ref="R8:X10"/>
    <mergeCell ref="M8:N8"/>
    <mergeCell ref="B8:F8"/>
    <mergeCell ref="D3:I3"/>
    <mergeCell ref="D4:I4"/>
    <mergeCell ref="H5:I5"/>
    <mergeCell ref="D5:F5"/>
    <mergeCell ref="L3:M3"/>
    <mergeCell ref="M9:M10"/>
    <mergeCell ref="N9:N10"/>
    <mergeCell ref="L4:M4"/>
    <mergeCell ref="L5:M5"/>
    <mergeCell ref="K9:K10"/>
    <mergeCell ref="P8:P10"/>
    <mergeCell ref="B9:B10"/>
    <mergeCell ref="F9:F10"/>
    <mergeCell ref="G46:I46"/>
    <mergeCell ref="G47:I47"/>
    <mergeCell ref="J47:N47"/>
    <mergeCell ref="J46:N46"/>
    <mergeCell ref="G45:N45"/>
    <mergeCell ref="D47:E47"/>
    <mergeCell ref="D46:E46"/>
    <mergeCell ref="B45:E45"/>
    <mergeCell ref="B47:C47"/>
    <mergeCell ref="B46:C46"/>
    <mergeCell ref="B41:C41"/>
    <mergeCell ref="J4:K4"/>
    <mergeCell ref="J5:K5"/>
    <mergeCell ref="I9:I10"/>
    <mergeCell ref="D11:E40"/>
    <mergeCell ref="L1:P1"/>
    <mergeCell ref="F1:K1"/>
    <mergeCell ref="B1:E1"/>
    <mergeCell ref="N3:O3"/>
    <mergeCell ref="B2:C2"/>
    <mergeCell ref="J3:K3"/>
    <mergeCell ref="B3:C3"/>
    <mergeCell ref="B5:C5"/>
    <mergeCell ref="C9:C10"/>
    <mergeCell ref="D9:E10"/>
    <mergeCell ref="G8:G9"/>
    <mergeCell ref="B4:C4"/>
  </mergeCells>
  <conditionalFormatting sqref="G11:G40">
    <cfRule type="expression" dxfId="3" priority="6">
      <formula>$Y11=1</formula>
    </cfRule>
  </conditionalFormatting>
  <conditionalFormatting sqref="P11">
    <cfRule type="expression" dxfId="2" priority="4">
      <formula>$Y11=1</formula>
    </cfRule>
  </conditionalFormatting>
  <conditionalFormatting sqref="P12:P40">
    <cfRule type="expression" dxfId="1" priority="3">
      <formula>$Y12=1</formula>
    </cfRule>
  </conditionalFormatting>
  <conditionalFormatting sqref="G11:G40">
    <cfRule type="expression" dxfId="0" priority="1">
      <formula>$Y11=0</formula>
    </cfRule>
  </conditionalFormatting>
  <dataValidations count="2">
    <dataValidation type="whole" allowBlank="1" showInputMessage="1" showErrorMessage="1" sqref="N11:N40 I11:I40 K11:K40 G11:G40">
      <formula1>0</formula1>
      <formula2>15</formula2>
    </dataValidation>
    <dataValidation type="decimal" allowBlank="1" showInputMessage="1" showErrorMessage="1" sqref="F11:F40">
      <formula1>0</formula1>
      <formula2>15</formula2>
    </dataValidation>
  </dataValidations>
  <pageMargins left="0.98425196850393704" right="0.39370078740157483" top="0.59055118110236227" bottom="0.59055118110236227" header="0.31496062992125984" footer="0.31496062992125984"/>
  <pageSetup paperSize="9" scale="52" orientation="portrait" r:id="rId1"/>
  <ignoredErrors>
    <ignoredError sqref="P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C36"/>
  <sheetViews>
    <sheetView workbookViewId="0"/>
  </sheetViews>
  <sheetFormatPr baseColWidth="10" defaultRowHeight="12.5" x14ac:dyDescent="0.25"/>
  <cols>
    <col min="2" max="2" width="34.26953125" style="13" customWidth="1"/>
  </cols>
  <sheetData>
    <row r="2" spans="2:3" x14ac:dyDescent="0.25">
      <c r="B2" s="13" t="s">
        <v>31</v>
      </c>
      <c r="C2" t="s">
        <v>35</v>
      </c>
    </row>
    <row r="3" spans="2:3" x14ac:dyDescent="0.25">
      <c r="B3" s="13" t="s">
        <v>87</v>
      </c>
      <c r="C3" t="s">
        <v>88</v>
      </c>
    </row>
    <row r="4" spans="2:3" x14ac:dyDescent="0.25">
      <c r="B4" s="13" t="s">
        <v>58</v>
      </c>
      <c r="C4" t="s">
        <v>71</v>
      </c>
    </row>
    <row r="5" spans="2:3" x14ac:dyDescent="0.25">
      <c r="B5" s="13" t="s">
        <v>5</v>
      </c>
      <c r="C5" t="s">
        <v>36</v>
      </c>
    </row>
    <row r="6" spans="2:3" x14ac:dyDescent="0.25">
      <c r="B6" s="13" t="s">
        <v>6</v>
      </c>
      <c r="C6" t="s">
        <v>41</v>
      </c>
    </row>
    <row r="7" spans="2:3" x14ac:dyDescent="0.25">
      <c r="B7" s="13" t="s">
        <v>97</v>
      </c>
      <c r="C7" t="s">
        <v>43</v>
      </c>
    </row>
    <row r="8" spans="2:3" x14ac:dyDescent="0.25">
      <c r="B8" s="13" t="s">
        <v>76</v>
      </c>
      <c r="C8" t="s">
        <v>42</v>
      </c>
    </row>
    <row r="9" spans="2:3" x14ac:dyDescent="0.25">
      <c r="B9" s="13" t="s">
        <v>7</v>
      </c>
      <c r="C9" t="s">
        <v>44</v>
      </c>
    </row>
    <row r="10" spans="2:3" x14ac:dyDescent="0.25">
      <c r="B10" s="13" t="s">
        <v>8</v>
      </c>
      <c r="C10" t="s">
        <v>47</v>
      </c>
    </row>
    <row r="11" spans="2:3" x14ac:dyDescent="0.25">
      <c r="B11" s="13" t="s">
        <v>59</v>
      </c>
      <c r="C11" t="s">
        <v>45</v>
      </c>
    </row>
    <row r="12" spans="2:3" x14ac:dyDescent="0.25">
      <c r="B12" s="13" t="s">
        <v>9</v>
      </c>
      <c r="C12" t="s">
        <v>48</v>
      </c>
    </row>
    <row r="13" spans="2:3" x14ac:dyDescent="0.25">
      <c r="B13" s="13" t="s">
        <v>10</v>
      </c>
      <c r="C13" t="s">
        <v>37</v>
      </c>
    </row>
    <row r="14" spans="2:3" x14ac:dyDescent="0.25">
      <c r="B14" s="13" t="s">
        <v>11</v>
      </c>
      <c r="C14" t="s">
        <v>12</v>
      </c>
    </row>
    <row r="15" spans="2:3" x14ac:dyDescent="0.25">
      <c r="B15" s="13" t="s">
        <v>63</v>
      </c>
      <c r="C15" t="s">
        <v>75</v>
      </c>
    </row>
    <row r="16" spans="2:3" x14ac:dyDescent="0.25">
      <c r="B16" s="13" t="s">
        <v>32</v>
      </c>
      <c r="C16" t="s">
        <v>49</v>
      </c>
    </row>
    <row r="17" spans="2:3" x14ac:dyDescent="0.25">
      <c r="B17" s="13" t="s">
        <v>60</v>
      </c>
      <c r="C17" t="s">
        <v>72</v>
      </c>
    </row>
    <row r="18" spans="2:3" x14ac:dyDescent="0.25">
      <c r="B18" s="13" t="s">
        <v>61</v>
      </c>
      <c r="C18" t="s">
        <v>73</v>
      </c>
    </row>
    <row r="19" spans="2:3" x14ac:dyDescent="0.25">
      <c r="B19" s="13" t="s">
        <v>62</v>
      </c>
      <c r="C19" t="s">
        <v>74</v>
      </c>
    </row>
    <row r="20" spans="2:3" x14ac:dyDescent="0.25">
      <c r="B20" s="13" t="s">
        <v>13</v>
      </c>
      <c r="C20" t="s">
        <v>38</v>
      </c>
    </row>
    <row r="21" spans="2:3" x14ac:dyDescent="0.25">
      <c r="B21" s="13" t="s">
        <v>14</v>
      </c>
      <c r="C21" t="s">
        <v>15</v>
      </c>
    </row>
    <row r="22" spans="2:3" s="3" customFormat="1" x14ac:dyDescent="0.25">
      <c r="B22" s="13" t="s">
        <v>16</v>
      </c>
      <c r="C22" s="3" t="s">
        <v>50</v>
      </c>
    </row>
    <row r="23" spans="2:3" x14ac:dyDescent="0.25">
      <c r="B23" s="13" t="s">
        <v>94</v>
      </c>
      <c r="C23" t="s">
        <v>95</v>
      </c>
    </row>
    <row r="24" spans="2:3" x14ac:dyDescent="0.25">
      <c r="B24" s="13" t="s">
        <v>64</v>
      </c>
      <c r="C24" t="s">
        <v>51</v>
      </c>
    </row>
    <row r="25" spans="2:3" x14ac:dyDescent="0.25">
      <c r="B25" s="13" t="s">
        <v>65</v>
      </c>
      <c r="C25" t="s">
        <v>52</v>
      </c>
    </row>
    <row r="26" spans="2:3" x14ac:dyDescent="0.25">
      <c r="B26" s="13" t="s">
        <v>17</v>
      </c>
      <c r="C26" t="s">
        <v>53</v>
      </c>
    </row>
    <row r="27" spans="2:3" x14ac:dyDescent="0.25">
      <c r="B27" s="13" t="s">
        <v>98</v>
      </c>
      <c r="C27" t="s">
        <v>55</v>
      </c>
    </row>
    <row r="28" spans="2:3" x14ac:dyDescent="0.25">
      <c r="B28" s="13" t="s">
        <v>77</v>
      </c>
      <c r="C28" t="s">
        <v>54</v>
      </c>
    </row>
    <row r="29" spans="2:3" x14ac:dyDescent="0.25">
      <c r="B29" s="13" t="s">
        <v>18</v>
      </c>
      <c r="C29" t="s">
        <v>56</v>
      </c>
    </row>
    <row r="30" spans="2:3" x14ac:dyDescent="0.25">
      <c r="B30" s="13" t="s">
        <v>66</v>
      </c>
      <c r="C30" t="s">
        <v>57</v>
      </c>
    </row>
    <row r="31" spans="2:3" x14ac:dyDescent="0.25">
      <c r="B31" s="13" t="s">
        <v>19</v>
      </c>
      <c r="C31" t="s">
        <v>39</v>
      </c>
    </row>
    <row r="32" spans="2:3" x14ac:dyDescent="0.25">
      <c r="B32" s="13" t="s">
        <v>83</v>
      </c>
      <c r="C32" t="s">
        <v>79</v>
      </c>
    </row>
    <row r="33" spans="2:3" x14ac:dyDescent="0.25">
      <c r="B33" s="13" t="s">
        <v>84</v>
      </c>
      <c r="C33" t="s">
        <v>80</v>
      </c>
    </row>
    <row r="34" spans="2:3" x14ac:dyDescent="0.25">
      <c r="B34" s="13" t="s">
        <v>20</v>
      </c>
      <c r="C34" t="s">
        <v>46</v>
      </c>
    </row>
    <row r="35" spans="2:3" x14ac:dyDescent="0.25">
      <c r="B35" s="13" t="s">
        <v>85</v>
      </c>
      <c r="C35" t="s">
        <v>81</v>
      </c>
    </row>
    <row r="36" spans="2:3" x14ac:dyDescent="0.25">
      <c r="B36" s="13" t="s">
        <v>86</v>
      </c>
      <c r="C36" t="s">
        <v>82</v>
      </c>
    </row>
  </sheetData>
  <sheetProtection algorithmName="SHA-512" hashValue="xY5v3FwFbkSCETAptgHmBo7NGrBCAlXApFUKCMZOwuk6ryPD+PB4H+DYdWin0JQuGWDphKAoUp6NzoSSewd/2w==" saltValue="Xm3XnqQM+ZOEzEDsxST7FA==" spinCount="100000" sheet="1" objects="1" scenarios="1" selectLockedCells="1"/>
  <sortState ref="B2:C38">
    <sortCondition ref="B2:B3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Ergebnisblatt Abi 2024</vt:lpstr>
      <vt:lpstr>Ergebnisblatt Abi 2024_anon</vt:lpstr>
      <vt:lpstr>Fachkürzel</vt:lpstr>
      <vt:lpstr>'Ergebnisblatt Abi 2024'!Druckbereich</vt:lpstr>
      <vt:lpstr>'Ergebnisblatt Abi 2024_anon'!Druckbereich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2024-01-30T15:02:36Z</cp:lastPrinted>
  <dcterms:created xsi:type="dcterms:W3CDTF">2019-07-31T05:39:15Z</dcterms:created>
  <dcterms:modified xsi:type="dcterms:W3CDTF">2024-02-05T12:21:47Z</dcterms:modified>
</cp:coreProperties>
</file>